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omments3.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autoCompressPictures="0" defaultThemeVersion="124226"/>
  <mc:AlternateContent xmlns:mc="http://schemas.openxmlformats.org/markup-compatibility/2006">
    <mc:Choice Requires="x15">
      <x15ac:absPath xmlns:x15ac="http://schemas.microsoft.com/office/spreadsheetml/2010/11/ac" url="I:\20\20.3\Planung\Planung_2024-2025\Investitionsplanung\Prioritätenliste\"/>
    </mc:Choice>
  </mc:AlternateContent>
  <bookViews>
    <workbookView xWindow="240" yWindow="720" windowWidth="19440" windowHeight="8970" activeTab="3"/>
  </bookViews>
  <sheets>
    <sheet name="Gesamt" sheetId="1" r:id="rId1"/>
    <sheet name="Kat 1" sheetId="2" r:id="rId2"/>
    <sheet name="Kat 2" sheetId="3" r:id="rId3"/>
    <sheet name="Kat 3" sheetId="4" r:id="rId4"/>
    <sheet name="Einzahlungen" sheetId="5" state="hidden" r:id="rId5"/>
    <sheet name="Produkte" sheetId="6" state="hidden" r:id="rId6"/>
  </sheets>
  <externalReferences>
    <externalReference r:id="rId7"/>
    <externalReference r:id="rId8"/>
  </externalReferences>
  <definedNames>
    <definedName name="_xlnm._FilterDatabase" localSheetId="1" hidden="1">'Kat 1'!$A$1:$X$27</definedName>
    <definedName name="_xlnm._FilterDatabase" localSheetId="2" hidden="1">'Kat 2'!$A$1:$Y$61</definedName>
    <definedName name="_xlnm._FilterDatabase" localSheetId="3" hidden="1">'Kat 3'!$A$1:$Y$113</definedName>
    <definedName name="_xlnm._FilterDatabase" localSheetId="5" hidden="1">Produkte!$A$5:$I$5</definedName>
    <definedName name="_xlnm.Print_Area" localSheetId="0">Gesamt!$A$1:$K$43</definedName>
    <definedName name="_xlnm.Print_Area" localSheetId="1">'Kat 1'!$A$1:$X$27</definedName>
    <definedName name="_xlnm.Print_Area" localSheetId="2">'Kat 2'!$A$1:$Y$60</definedName>
    <definedName name="_xlnm.Print_Area" localSheetId="3">'Kat 3'!$A$1:$Y$113</definedName>
    <definedName name="_xlnm.Print_Titles" localSheetId="1">'Kat 1'!$1:$1</definedName>
    <definedName name="_xlnm.Print_Titles" localSheetId="2">'Kat 2'!$1:$1</definedName>
    <definedName name="_xlnm.Print_Titles" localSheetId="3">'Kat 3'!$1:$1</definedName>
    <definedName name="Z_BA740DD0_A8D6_4FF1_911F_75E2817B4FB3_.wvu.Cols" localSheetId="1" hidden="1">'Kat 1'!#REF!,'Kat 1'!#REF!</definedName>
    <definedName name="Z_BA740DD0_A8D6_4FF1_911F_75E2817B4FB3_.wvu.Cols" localSheetId="2" hidden="1">'Kat 2'!#REF!,'Kat 2'!#REF!</definedName>
    <definedName name="Z_BA740DD0_A8D6_4FF1_911F_75E2817B4FB3_.wvu.Cols" localSheetId="3" hidden="1">'Kat 3'!#REF!,'Kat 3'!#REF!</definedName>
    <definedName name="Z_BA740DD0_A8D6_4FF1_911F_75E2817B4FB3_.wvu.FilterData" localSheetId="1" hidden="1">'Kat 1'!$A$1:$Q$16</definedName>
    <definedName name="Z_BA740DD0_A8D6_4FF1_911F_75E2817B4FB3_.wvu.FilterData" localSheetId="2" hidden="1">'Kat 2'!#REF!</definedName>
    <definedName name="Z_BA740DD0_A8D6_4FF1_911F_75E2817B4FB3_.wvu.FilterData" localSheetId="3" hidden="1">'Kat 3'!#REF!</definedName>
    <definedName name="Z_BA740DD0_A8D6_4FF1_911F_75E2817B4FB3_.wvu.PrintArea" localSheetId="1" hidden="1">'Kat 1'!$A$1:$N$16</definedName>
    <definedName name="Z_BA740DD0_A8D6_4FF1_911F_75E2817B4FB3_.wvu.PrintArea" localSheetId="2" hidden="1">'Kat 2'!#REF!</definedName>
    <definedName name="Z_BA740DD0_A8D6_4FF1_911F_75E2817B4FB3_.wvu.PrintArea" localSheetId="3" hidden="1">'Kat 3'!#REF!</definedName>
    <definedName name="Z_BA740DD0_A8D6_4FF1_911F_75E2817B4FB3_.wvu.PrintTitles" localSheetId="1" hidden="1">'Kat 1'!$1:$1</definedName>
    <definedName name="Z_BA740DD0_A8D6_4FF1_911F_75E2817B4FB3_.wvu.PrintTitles" localSheetId="2" hidden="1">'Kat 2'!#REF!</definedName>
    <definedName name="Z_BA740DD0_A8D6_4FF1_911F_75E2817B4FB3_.wvu.PrintTitles" localSheetId="3" hidden="1">'Kat 3'!#REF!</definedName>
    <definedName name="Z_DDB149D1_98B3_4233_B23A_7A407F4FB8C1_.wvu.Cols" localSheetId="0" hidden="1">Gesamt!$L:$M</definedName>
    <definedName name="Z_DDB149D1_98B3_4233_B23A_7A407F4FB8C1_.wvu.Cols" localSheetId="1" hidden="1">'Kat 1'!$C:$F,'Kat 1'!$J:$J</definedName>
    <definedName name="Z_DDB149D1_98B3_4233_B23A_7A407F4FB8C1_.wvu.Cols" localSheetId="2" hidden="1">'Kat 2'!$D:$G</definedName>
    <definedName name="Z_DDB149D1_98B3_4233_B23A_7A407F4FB8C1_.wvu.Cols" localSheetId="3" hidden="1">'Kat 3'!$D:$G,'Kat 3'!#REF!</definedName>
    <definedName name="Z_DDB149D1_98B3_4233_B23A_7A407F4FB8C1_.wvu.FilterData" localSheetId="1" hidden="1">'Kat 1'!$A$1:$X$16</definedName>
    <definedName name="Z_DDB149D1_98B3_4233_B23A_7A407F4FB8C1_.wvu.FilterData" localSheetId="2" hidden="1">'Kat 2'!$A$1:$Y$61</definedName>
    <definedName name="Z_DDB149D1_98B3_4233_B23A_7A407F4FB8C1_.wvu.FilterData" localSheetId="3" hidden="1">'Kat 3'!$A$1:$Y$72</definedName>
    <definedName name="Z_DDB149D1_98B3_4233_B23A_7A407F4FB8C1_.wvu.FilterData" localSheetId="5" hidden="1">Produkte!$A$5:$I$5</definedName>
    <definedName name="Z_DDB149D1_98B3_4233_B23A_7A407F4FB8C1_.wvu.PrintTitles" localSheetId="1" hidden="1">'Kat 1'!$1:$1</definedName>
    <definedName name="Z_DDB149D1_98B3_4233_B23A_7A407F4FB8C1_.wvu.PrintTitles" localSheetId="2" hidden="1">'Kat 2'!$1:$1</definedName>
    <definedName name="Z_DDB149D1_98B3_4233_B23A_7A407F4FB8C1_.wvu.PrintTitles" localSheetId="3" hidden="1">'Kat 3'!$1:$1</definedName>
  </definedNames>
  <calcPr calcId="162913"/>
  <customWorkbookViews>
    <customWorkbookView name="a20pc09 - Persönliche Ansicht" guid="{BA740DD0-A8D6-4FF1-911F-75E2817B4FB3}" mergeInterval="0" personalView="1" maximized="1" windowWidth="1276" windowHeight="887" activeSheetId="4"/>
    <customWorkbookView name="Puhl, Tom - Persönliche Ansicht" guid="{DDB149D1-98B3-4233-B23A-7A407F4FB8C1}" mergeInterval="0" personalView="1" maximized="1" xWindow="-8" yWindow="-8" windowWidth="1456" windowHeight="876" tabRatio="822" activeSheetId="1"/>
  </customWorkbookViews>
</workbook>
</file>

<file path=xl/calcChain.xml><?xml version="1.0" encoding="utf-8"?>
<calcChain xmlns="http://schemas.openxmlformats.org/spreadsheetml/2006/main">
  <c r="L26" i="4" l="1"/>
  <c r="M26" i="4"/>
  <c r="K2" i="2" l="1"/>
  <c r="H2" i="2" l="1"/>
  <c r="F12" i="1" l="1"/>
  <c r="F15" i="1"/>
  <c r="L32" i="4" l="1"/>
  <c r="M32" i="4"/>
  <c r="D15" i="1" l="1"/>
  <c r="L27" i="3" l="1"/>
  <c r="M27" i="3"/>
  <c r="M11" i="3" l="1"/>
  <c r="L76" i="4" l="1"/>
  <c r="M76" i="4"/>
  <c r="O29" i="4" l="1"/>
  <c r="P29" i="4"/>
  <c r="Q29" i="4"/>
  <c r="R29" i="4"/>
  <c r="S29" i="4"/>
  <c r="T29" i="4"/>
  <c r="U29" i="4"/>
  <c r="N29" i="4"/>
  <c r="F16" i="1"/>
  <c r="V2" i="2" s="1"/>
  <c r="V3" i="2" s="1"/>
  <c r="E16" i="1"/>
  <c r="G16" i="1"/>
  <c r="H16" i="1"/>
  <c r="I16" i="1"/>
  <c r="J16" i="1"/>
  <c r="K16" i="1"/>
  <c r="D16" i="1"/>
  <c r="U2" i="2" s="1"/>
  <c r="U3" i="2" s="1"/>
  <c r="B15" i="1" l="1"/>
  <c r="L24" i="4" l="1"/>
  <c r="M24" i="4"/>
  <c r="X113" i="4" l="1"/>
  <c r="N113" i="4"/>
  <c r="O113" i="4"/>
  <c r="P113" i="4"/>
  <c r="Q113" i="4"/>
  <c r="R113" i="4"/>
  <c r="S113" i="4"/>
  <c r="T113" i="4"/>
  <c r="U113" i="4"/>
  <c r="D4" i="1" l="1"/>
  <c r="M26" i="2"/>
  <c r="E4" i="1" l="1"/>
  <c r="B10" i="1" l="1"/>
  <c r="B11" i="1"/>
  <c r="B12" i="1"/>
  <c r="B13" i="1"/>
  <c r="B14" i="1"/>
  <c r="B9" i="1"/>
  <c r="D14" i="1"/>
  <c r="L23" i="4" l="1"/>
  <c r="M23" i="4"/>
  <c r="L20" i="3" l="1"/>
  <c r="M20" i="3"/>
  <c r="L22" i="4" l="1"/>
  <c r="M22" i="4"/>
  <c r="M18" i="4" l="1"/>
  <c r="L18" i="4"/>
  <c r="I15" i="4"/>
  <c r="L15" i="4"/>
  <c r="M15" i="4"/>
  <c r="D9" i="4" l="1"/>
  <c r="L3" i="4"/>
  <c r="M3" i="4"/>
  <c r="L4" i="4"/>
  <c r="M4" i="4"/>
  <c r="F7" i="1"/>
  <c r="H7" i="1"/>
  <c r="J7" i="1"/>
  <c r="F9" i="1" l="1"/>
  <c r="D9" i="1"/>
  <c r="L9" i="4" l="1"/>
  <c r="M9" i="4"/>
  <c r="B7" i="1" l="1"/>
  <c r="K22" i="2" l="1"/>
  <c r="L22" i="2"/>
  <c r="K23" i="2"/>
  <c r="L23" i="2"/>
  <c r="K20" i="2" l="1"/>
  <c r="L20" i="2"/>
  <c r="K16" i="2" l="1"/>
  <c r="L16" i="2"/>
  <c r="M13" i="3" l="1"/>
  <c r="L13" i="3"/>
  <c r="L9" i="3" l="1"/>
  <c r="M9" i="3"/>
  <c r="L45" i="3"/>
  <c r="M45" i="3"/>
  <c r="L11" i="3"/>
  <c r="L26" i="3"/>
  <c r="M26" i="3"/>
  <c r="L30" i="3"/>
  <c r="M30" i="3"/>
  <c r="L35" i="3"/>
  <c r="M35" i="3"/>
  <c r="L47" i="3"/>
  <c r="M47" i="3"/>
  <c r="L23" i="3"/>
  <c r="M23" i="3"/>
  <c r="L12" i="3" l="1"/>
  <c r="M12" i="3"/>
  <c r="L3" i="3"/>
  <c r="M3" i="3"/>
  <c r="L42" i="3"/>
  <c r="M42" i="3"/>
  <c r="L36" i="3"/>
  <c r="M36" i="3"/>
  <c r="L4" i="3"/>
  <c r="M4" i="3"/>
  <c r="L6" i="3"/>
  <c r="M6" i="3"/>
  <c r="L6" i="4" l="1"/>
  <c r="M6" i="4"/>
  <c r="M2" i="4"/>
  <c r="L2" i="4"/>
  <c r="L21" i="2"/>
  <c r="N59" i="3" l="1"/>
  <c r="P59" i="3"/>
  <c r="Q59" i="3"/>
  <c r="R59" i="3"/>
  <c r="S59" i="3"/>
  <c r="T59" i="3"/>
  <c r="U59" i="3"/>
  <c r="O59" i="3"/>
  <c r="U4" i="2"/>
  <c r="U5" i="2" s="1"/>
  <c r="U6" i="2" s="1"/>
  <c r="U7" i="2" s="1"/>
  <c r="U8" i="2" s="1"/>
  <c r="U9" i="2" s="1"/>
  <c r="U10" i="2" s="1"/>
  <c r="U11" i="2" s="1"/>
  <c r="U12" i="2" s="1"/>
  <c r="U13" i="2" s="1"/>
  <c r="U14" i="2" s="1"/>
  <c r="U15" i="2" s="1"/>
  <c r="U16" i="2" s="1"/>
  <c r="U17" i="2" s="1"/>
  <c r="U18" i="2" s="1"/>
  <c r="U19" i="2" s="1"/>
  <c r="U20" i="2" s="1"/>
  <c r="U21" i="2" s="1"/>
  <c r="U22" i="2" s="1"/>
  <c r="U23" i="2" s="1"/>
  <c r="U24" i="2" s="1"/>
  <c r="U25" i="2" s="1"/>
  <c r="V2" i="3" s="1"/>
  <c r="V3" i="3" s="1"/>
  <c r="K9" i="2" l="1"/>
  <c r="L9" i="2"/>
  <c r="H9" i="2"/>
  <c r="L2" i="3" l="1"/>
  <c r="M2" i="3"/>
  <c r="L66" i="4" l="1"/>
  <c r="M66" i="4"/>
  <c r="L63" i="4"/>
  <c r="M63" i="4"/>
  <c r="L62" i="4"/>
  <c r="M62" i="4"/>
  <c r="L11" i="4"/>
  <c r="M11" i="4"/>
  <c r="L8" i="4"/>
  <c r="M8" i="4"/>
  <c r="L5" i="4" l="1"/>
  <c r="M5" i="4"/>
  <c r="L37" i="4"/>
  <c r="M37" i="4"/>
  <c r="L78" i="4" l="1"/>
  <c r="M78" i="4"/>
  <c r="L25" i="4" l="1"/>
  <c r="M25" i="4"/>
  <c r="L42" i="4"/>
  <c r="M42" i="4"/>
  <c r="L5" i="3"/>
  <c r="M5" i="3"/>
  <c r="K10" i="2"/>
  <c r="L10" i="2"/>
  <c r="K11" i="2"/>
  <c r="L11" i="2"/>
  <c r="K12" i="2"/>
  <c r="L12" i="2"/>
  <c r="K19" i="2"/>
  <c r="L19" i="2"/>
  <c r="K21" i="2"/>
  <c r="K18" i="2" l="1"/>
  <c r="L18" i="2"/>
  <c r="L28" i="4" l="1"/>
  <c r="M28" i="4"/>
  <c r="L14" i="4" l="1"/>
  <c r="M14" i="4"/>
  <c r="L38" i="4"/>
  <c r="M38" i="4"/>
  <c r="L19" i="4"/>
  <c r="M19" i="4"/>
  <c r="L36" i="4"/>
  <c r="M36" i="4"/>
  <c r="L33" i="4"/>
  <c r="M33" i="4"/>
  <c r="L21" i="4"/>
  <c r="M21" i="4"/>
  <c r="L20" i="4"/>
  <c r="M20" i="4"/>
  <c r="L17" i="4"/>
  <c r="M17" i="4"/>
  <c r="L43" i="4"/>
  <c r="M43" i="4"/>
  <c r="L18" i="3"/>
  <c r="M18" i="3"/>
  <c r="L24" i="3"/>
  <c r="M24" i="3"/>
  <c r="L22" i="3"/>
  <c r="M22" i="3"/>
  <c r="L21" i="3"/>
  <c r="M21" i="3"/>
  <c r="L14" i="3"/>
  <c r="M14" i="3"/>
  <c r="L15" i="3"/>
  <c r="M15" i="3"/>
  <c r="L28" i="3"/>
  <c r="M28" i="3"/>
  <c r="L55" i="3"/>
  <c r="M55" i="3"/>
  <c r="L56" i="3"/>
  <c r="M56" i="3"/>
  <c r="L57" i="3"/>
  <c r="M57" i="3"/>
  <c r="L58" i="3"/>
  <c r="M58" i="3"/>
  <c r="L25" i="3" l="1"/>
  <c r="M25" i="3"/>
  <c r="L29" i="3"/>
  <c r="M29" i="3"/>
  <c r="L31" i="3"/>
  <c r="M31" i="3"/>
  <c r="L32" i="3"/>
  <c r="M32" i="3"/>
  <c r="L33" i="3"/>
  <c r="M33" i="3"/>
  <c r="L34" i="3"/>
  <c r="M34" i="3"/>
  <c r="L37" i="3"/>
  <c r="M37" i="3"/>
  <c r="L38" i="3"/>
  <c r="M38" i="3"/>
  <c r="L39" i="3"/>
  <c r="M39" i="3"/>
  <c r="L40" i="3"/>
  <c r="M40" i="3"/>
  <c r="L41" i="3"/>
  <c r="M41" i="3"/>
  <c r="L43" i="3"/>
  <c r="M43" i="3"/>
  <c r="L44" i="3"/>
  <c r="M44" i="3"/>
  <c r="L46" i="3"/>
  <c r="M46" i="3"/>
  <c r="L48" i="3"/>
  <c r="M48" i="3"/>
  <c r="L49" i="3"/>
  <c r="M49" i="3"/>
  <c r="L50" i="3"/>
  <c r="M50" i="3"/>
  <c r="L51" i="3"/>
  <c r="M51" i="3"/>
  <c r="L8" i="3"/>
  <c r="M8" i="3" l="1"/>
  <c r="L17" i="3"/>
  <c r="M17" i="3"/>
  <c r="N26" i="2" l="1"/>
  <c r="O26" i="2"/>
  <c r="P26" i="2"/>
  <c r="Q26" i="2"/>
  <c r="R26" i="2"/>
  <c r="S26" i="2"/>
  <c r="T26" i="2"/>
  <c r="P27" i="2" l="1"/>
  <c r="L52" i="3"/>
  <c r="L53" i="3"/>
  <c r="L54" i="3"/>
  <c r="M52" i="3"/>
  <c r="M53" i="3"/>
  <c r="M54" i="3"/>
  <c r="M86" i="4" l="1"/>
  <c r="M54" i="4"/>
  <c r="M16" i="4"/>
  <c r="M53" i="4"/>
  <c r="M64" i="4"/>
  <c r="M41" i="4"/>
  <c r="L86" i="4"/>
  <c r="L54" i="4"/>
  <c r="L16" i="4"/>
  <c r="L53" i="4"/>
  <c r="L64" i="4"/>
  <c r="L41" i="4"/>
  <c r="L79" i="4"/>
  <c r="L67" i="4"/>
  <c r="L31" i="4"/>
  <c r="L30" i="4"/>
  <c r="L13" i="4"/>
  <c r="L87" i="4"/>
  <c r="L72" i="4"/>
  <c r="L112" i="4"/>
  <c r="M79" i="4"/>
  <c r="M67" i="4"/>
  <c r="M31" i="4"/>
  <c r="M30" i="4"/>
  <c r="M13" i="4"/>
  <c r="M87" i="4"/>
  <c r="M72" i="4"/>
  <c r="M112" i="4"/>
  <c r="M97" i="4" l="1"/>
  <c r="L81" i="4"/>
  <c r="L97" i="4"/>
  <c r="J21" i="5" l="1"/>
  <c r="I21" i="5"/>
  <c r="H21" i="5"/>
  <c r="G21" i="5"/>
  <c r="F21" i="5"/>
  <c r="F20" i="5"/>
  <c r="F19" i="5"/>
  <c r="J15" i="5"/>
  <c r="I15" i="5"/>
  <c r="H15" i="5"/>
  <c r="G15" i="5"/>
  <c r="F15" i="5"/>
  <c r="F14" i="5"/>
  <c r="F13" i="5"/>
  <c r="F12" i="5"/>
  <c r="F11" i="5"/>
  <c r="F10" i="5"/>
  <c r="F9" i="5"/>
  <c r="F8" i="5"/>
  <c r="F7" i="5"/>
  <c r="F6" i="5"/>
  <c r="F5" i="5"/>
  <c r="F4" i="5"/>
  <c r="F4" i="1"/>
  <c r="M81" i="4"/>
  <c r="M91" i="4"/>
  <c r="L91" i="4"/>
  <c r="M100" i="4"/>
  <c r="L100" i="4"/>
  <c r="M93" i="4"/>
  <c r="L93" i="4"/>
  <c r="M82" i="4"/>
  <c r="L82" i="4"/>
  <c r="M77" i="4"/>
  <c r="L77" i="4"/>
  <c r="M88" i="4"/>
  <c r="L88" i="4"/>
  <c r="M35" i="4"/>
  <c r="L35" i="4"/>
  <c r="M70" i="4"/>
  <c r="L70" i="4"/>
  <c r="M71" i="4"/>
  <c r="L71" i="4"/>
  <c r="M85" i="4"/>
  <c r="L85" i="4"/>
  <c r="M107" i="4"/>
  <c r="L107" i="4"/>
  <c r="M12" i="4"/>
  <c r="L12" i="4"/>
  <c r="M104" i="4"/>
  <c r="L104" i="4"/>
  <c r="M7" i="4"/>
  <c r="L7" i="4"/>
  <c r="M74" i="4"/>
  <c r="L74" i="4"/>
  <c r="M68" i="4"/>
  <c r="L68" i="4"/>
  <c r="M96" i="4"/>
  <c r="L96" i="4"/>
  <c r="M94" i="4"/>
  <c r="L94" i="4"/>
  <c r="M55" i="4"/>
  <c r="L55" i="4"/>
  <c r="M52" i="4"/>
  <c r="L52" i="4"/>
  <c r="M65" i="4"/>
  <c r="L65" i="4"/>
  <c r="M80" i="4"/>
  <c r="L80" i="4"/>
  <c r="I80" i="4"/>
  <c r="M111" i="4"/>
  <c r="L111" i="4"/>
  <c r="I111" i="4"/>
  <c r="M110" i="4"/>
  <c r="L110" i="4"/>
  <c r="I110" i="4"/>
  <c r="M109" i="4"/>
  <c r="L109" i="4"/>
  <c r="I109" i="4"/>
  <c r="M105" i="4"/>
  <c r="L105" i="4"/>
  <c r="I105" i="4"/>
  <c r="M108" i="4"/>
  <c r="L108" i="4"/>
  <c r="I108" i="4"/>
  <c r="M106" i="4"/>
  <c r="L106" i="4"/>
  <c r="I106" i="4"/>
  <c r="M103" i="4"/>
  <c r="L103" i="4"/>
  <c r="I103" i="4"/>
  <c r="M102" i="4"/>
  <c r="L102" i="4"/>
  <c r="I102" i="4"/>
  <c r="M101" i="4"/>
  <c r="L101" i="4"/>
  <c r="I101" i="4"/>
  <c r="M84" i="4"/>
  <c r="L84" i="4"/>
  <c r="I84" i="4"/>
  <c r="M98" i="4"/>
  <c r="L98" i="4"/>
  <c r="I98" i="4"/>
  <c r="M95" i="4"/>
  <c r="L95" i="4"/>
  <c r="I95" i="4"/>
  <c r="M92" i="4"/>
  <c r="L92" i="4"/>
  <c r="I92" i="4"/>
  <c r="M58" i="4"/>
  <c r="L58" i="4"/>
  <c r="I58" i="4"/>
  <c r="M56" i="4"/>
  <c r="L56" i="4"/>
  <c r="I56" i="4"/>
  <c r="M73" i="4"/>
  <c r="L73" i="4"/>
  <c r="I73" i="4"/>
  <c r="M69" i="4"/>
  <c r="L69" i="4"/>
  <c r="I69" i="4"/>
  <c r="M99" i="4"/>
  <c r="L99" i="4"/>
  <c r="I99" i="4"/>
  <c r="M57" i="4"/>
  <c r="L57" i="4"/>
  <c r="I57" i="4"/>
  <c r="M59" i="4"/>
  <c r="L59" i="4"/>
  <c r="I59" i="4"/>
  <c r="M89" i="4"/>
  <c r="L89" i="4"/>
  <c r="I89" i="4"/>
  <c r="M49" i="4"/>
  <c r="L49" i="4"/>
  <c r="I49" i="4"/>
  <c r="M83" i="4"/>
  <c r="L83" i="4"/>
  <c r="I83" i="4"/>
  <c r="M34" i="4"/>
  <c r="L34" i="4"/>
  <c r="I34" i="4"/>
  <c r="M51" i="4"/>
  <c r="L51" i="4"/>
  <c r="I51" i="4"/>
  <c r="M47" i="4"/>
  <c r="L47" i="4"/>
  <c r="I47" i="4"/>
  <c r="M48" i="4"/>
  <c r="L48" i="4"/>
  <c r="I48" i="4"/>
  <c r="M46" i="4"/>
  <c r="L46" i="4"/>
  <c r="I46" i="4"/>
  <c r="M39" i="4"/>
  <c r="L39" i="4"/>
  <c r="I39" i="4"/>
  <c r="M27" i="4"/>
  <c r="L27" i="4"/>
  <c r="I27" i="4"/>
  <c r="M45" i="4"/>
  <c r="L45" i="4"/>
  <c r="I45" i="4"/>
  <c r="M10" i="4"/>
  <c r="L10" i="4"/>
  <c r="I10" i="4"/>
  <c r="M40" i="4"/>
  <c r="L40" i="4"/>
  <c r="I40" i="4"/>
  <c r="M50" i="4"/>
  <c r="L50" i="4"/>
  <c r="I50" i="4"/>
  <c r="M60" i="4"/>
  <c r="L60" i="4"/>
  <c r="I60" i="4"/>
  <c r="M44" i="4"/>
  <c r="L44" i="4"/>
  <c r="I44" i="4"/>
  <c r="M90" i="4"/>
  <c r="L90" i="4"/>
  <c r="I90" i="4"/>
  <c r="M75" i="4"/>
  <c r="L75" i="4"/>
  <c r="I75" i="4"/>
  <c r="M61" i="4"/>
  <c r="L61" i="4"/>
  <c r="I61" i="4"/>
  <c r="Y59" i="3"/>
  <c r="X59" i="3"/>
  <c r="M10" i="3"/>
  <c r="L10" i="3"/>
  <c r="I10" i="3"/>
  <c r="M19" i="3"/>
  <c r="L19" i="3"/>
  <c r="I19" i="3"/>
  <c r="M16" i="3"/>
  <c r="L16" i="3"/>
  <c r="I16" i="3"/>
  <c r="M7" i="3"/>
  <c r="L7" i="3"/>
  <c r="I7" i="3"/>
  <c r="K27" i="2"/>
  <c r="K2" i="1"/>
  <c r="H2" i="1"/>
  <c r="G2" i="1"/>
  <c r="F2" i="1"/>
  <c r="E2" i="1"/>
  <c r="D2" i="1"/>
  <c r="L25" i="2"/>
  <c r="K25" i="2"/>
  <c r="L24" i="2"/>
  <c r="K24" i="2"/>
  <c r="L17" i="2"/>
  <c r="K17" i="2"/>
  <c r="L15" i="2"/>
  <c r="K15" i="2"/>
  <c r="H15" i="2"/>
  <c r="L14" i="2"/>
  <c r="K14" i="2"/>
  <c r="H14" i="2"/>
  <c r="L13" i="2"/>
  <c r="K13" i="2"/>
  <c r="H13" i="2"/>
  <c r="H12" i="2"/>
  <c r="H11" i="2"/>
  <c r="H10" i="2"/>
  <c r="L8" i="2"/>
  <c r="K8" i="2"/>
  <c r="L7" i="2"/>
  <c r="K7" i="2"/>
  <c r="H7" i="2"/>
  <c r="L6" i="2"/>
  <c r="K6" i="2"/>
  <c r="L5" i="2"/>
  <c r="K5" i="2"/>
  <c r="H5" i="2"/>
  <c r="L4" i="2"/>
  <c r="K4" i="2"/>
  <c r="H4" i="2"/>
  <c r="L3" i="2"/>
  <c r="K3" i="2"/>
  <c r="H3" i="2"/>
  <c r="L2" i="2"/>
  <c r="C9" i="1"/>
  <c r="J8" i="1"/>
  <c r="H8" i="1"/>
  <c r="C8" i="1"/>
  <c r="C7" i="1"/>
  <c r="C6" i="1"/>
  <c r="B6" i="1"/>
  <c r="M4" i="1"/>
  <c r="L4" i="1"/>
  <c r="E23" i="1"/>
  <c r="M3" i="1"/>
  <c r="L3" i="1"/>
  <c r="M2" i="1"/>
  <c r="L2" i="1"/>
  <c r="L5" i="1" s="1"/>
  <c r="L17" i="1" s="1"/>
  <c r="G27" i="1" l="1"/>
  <c r="E27" i="1"/>
  <c r="L29" i="4"/>
  <c r="L113" i="4" s="1"/>
  <c r="M29" i="4"/>
  <c r="M113" i="4" s="1"/>
  <c r="E21" i="1"/>
  <c r="G21" i="1"/>
  <c r="B8" i="1"/>
  <c r="B16" i="1" s="1"/>
  <c r="M59" i="3"/>
  <c r="L26" i="2"/>
  <c r="K26" i="2"/>
  <c r="L59" i="3"/>
  <c r="M22" i="1"/>
  <c r="M23" i="1"/>
  <c r="J4" i="1"/>
  <c r="Y113" i="4"/>
  <c r="K4" i="1"/>
  <c r="I4" i="1"/>
  <c r="R27" i="2"/>
  <c r="M21" i="1"/>
  <c r="M24" i="1" s="1"/>
  <c r="M5" i="1"/>
  <c r="M17" i="1" s="1"/>
  <c r="I2" i="1"/>
  <c r="I21" i="1" s="1"/>
  <c r="N27" i="2"/>
  <c r="T27" i="2"/>
  <c r="J2" i="1"/>
  <c r="B2" i="1" s="1"/>
  <c r="C2" i="1" l="1"/>
  <c r="M60" i="3"/>
  <c r="H4" i="1"/>
  <c r="G4" i="1"/>
  <c r="K23" i="1"/>
  <c r="L27" i="2"/>
  <c r="K21" i="1"/>
  <c r="C4" i="1" l="1"/>
  <c r="G23" i="1"/>
  <c r="I23" i="1"/>
  <c r="B4" i="1"/>
  <c r="D3" i="1" l="1"/>
  <c r="J3" i="1"/>
  <c r="I3" i="1"/>
  <c r="I5" i="1" s="1"/>
  <c r="H3" i="1"/>
  <c r="H5" i="1" s="1"/>
  <c r="H17" i="1" s="1"/>
  <c r="K3" i="1"/>
  <c r="E3" i="1"/>
  <c r="F3" i="1"/>
  <c r="F5" i="1" s="1"/>
  <c r="F17" i="1" s="1"/>
  <c r="G3" i="1"/>
  <c r="G5" i="1" s="1"/>
  <c r="G17" i="1" s="1"/>
  <c r="J5" i="1" l="1"/>
  <c r="J17" i="1" s="1"/>
  <c r="K5" i="1"/>
  <c r="K17" i="1" s="1"/>
  <c r="E22" i="1"/>
  <c r="E24" i="1" s="1"/>
  <c r="E28" i="1"/>
  <c r="E29" i="1" s="1"/>
  <c r="E5" i="1"/>
  <c r="E17" i="1" s="1"/>
  <c r="C3" i="1"/>
  <c r="D5" i="1"/>
  <c r="D17" i="1" s="1"/>
  <c r="B3" i="1"/>
  <c r="U60" i="3"/>
  <c r="S60" i="3"/>
  <c r="O60" i="3"/>
  <c r="Q60" i="3"/>
  <c r="K22" i="1"/>
  <c r="K24" i="1" s="1"/>
  <c r="I22" i="1"/>
  <c r="I24" i="1" s="1"/>
  <c r="I17" i="1"/>
  <c r="G28" i="1"/>
  <c r="G29" i="1" s="1"/>
  <c r="G22" i="1"/>
  <c r="G24" i="1" s="1"/>
  <c r="V4" i="3"/>
  <c r="V5" i="3" s="1"/>
  <c r="V6" i="3" s="1"/>
  <c r="V7" i="3" s="1"/>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2" i="4" s="1"/>
  <c r="C5" i="1" l="1"/>
  <c r="C17" i="1" s="1"/>
  <c r="B5" i="1"/>
  <c r="B17" i="1" s="1"/>
  <c r="V3" i="4" l="1"/>
  <c r="V4" i="4" s="1"/>
  <c r="V5" i="4" s="1"/>
  <c r="V6" i="4" s="1"/>
  <c r="V7" i="4" s="1"/>
  <c r="V8" i="4" s="1"/>
  <c r="V9" i="4" s="1"/>
  <c r="V10" i="4" s="1"/>
  <c r="V11" i="4" s="1"/>
  <c r="V12" i="4" s="1"/>
  <c r="V13" i="4" s="1"/>
  <c r="V14" i="4" s="1"/>
  <c r="V15" i="4" s="1"/>
  <c r="V16" i="4" s="1"/>
  <c r="V17" i="4" s="1"/>
  <c r="V18" i="4" s="1"/>
  <c r="V19" i="4" s="1"/>
  <c r="V20" i="4" s="1"/>
  <c r="V21" i="4" s="1"/>
  <c r="V22" i="4" s="1"/>
  <c r="V23" i="4" s="1"/>
  <c r="V24" i="4" s="1"/>
  <c r="V25" i="4" s="1"/>
  <c r="V26" i="4" s="1"/>
  <c r="V27" i="4" s="1"/>
  <c r="V28" i="4" s="1"/>
  <c r="V29" i="4" s="1"/>
  <c r="V30" i="4" s="1"/>
  <c r="V31" i="4" s="1"/>
  <c r="V32" i="4" s="1"/>
  <c r="V33" i="4" s="1"/>
  <c r="V34" i="4" s="1"/>
  <c r="V35" i="4" s="1"/>
  <c r="V36" i="4" s="1"/>
  <c r="V37" i="4" s="1"/>
  <c r="V38" i="4" s="1"/>
  <c r="V39" i="4" s="1"/>
  <c r="V40" i="4" s="1"/>
  <c r="V41" i="4" s="1"/>
  <c r="V42" i="4" s="1"/>
  <c r="V43" i="4" s="1"/>
  <c r="V44" i="4" s="1"/>
  <c r="V45" i="4" s="1"/>
  <c r="V46" i="4" s="1"/>
  <c r="V47" i="4" s="1"/>
  <c r="V48" i="4" s="1"/>
  <c r="V49" i="4" s="1"/>
  <c r="V50" i="4" s="1"/>
  <c r="V51" i="4" s="1"/>
  <c r="V52" i="4" s="1"/>
  <c r="V53" i="4" s="1"/>
  <c r="V54" i="4" s="1"/>
  <c r="V55" i="4" s="1"/>
  <c r="V56" i="4" s="1"/>
  <c r="V57" i="4" s="1"/>
  <c r="V58" i="4" s="1"/>
  <c r="V59" i="4" s="1"/>
  <c r="V60" i="4" s="1"/>
  <c r="V61" i="4" s="1"/>
  <c r="V62" i="4" s="1"/>
  <c r="V63" i="4" s="1"/>
  <c r="V64" i="4" s="1"/>
  <c r="V65" i="4" s="1"/>
  <c r="V66" i="4" s="1"/>
  <c r="V67" i="4" s="1"/>
  <c r="V68" i="4" s="1"/>
  <c r="V69" i="4" s="1"/>
  <c r="V70" i="4" s="1"/>
  <c r="V71" i="4" s="1"/>
  <c r="V72" i="4" s="1"/>
  <c r="V73" i="4" s="1"/>
  <c r="V74" i="4" s="1"/>
  <c r="V75" i="4" s="1"/>
  <c r="V76" i="4" s="1"/>
  <c r="V77" i="4" s="1"/>
  <c r="V78" i="4" s="1"/>
  <c r="V79" i="4" s="1"/>
  <c r="V80" i="4" s="1"/>
  <c r="V81" i="4" s="1"/>
  <c r="V82" i="4" s="1"/>
  <c r="V83" i="4" s="1"/>
  <c r="V84" i="4" s="1"/>
  <c r="V85" i="4" s="1"/>
  <c r="V86" i="4" s="1"/>
  <c r="V87" i="4" s="1"/>
  <c r="V88" i="4" s="1"/>
  <c r="V89" i="4" s="1"/>
  <c r="V90" i="4" s="1"/>
  <c r="V91" i="4" s="1"/>
  <c r="V92" i="4" s="1"/>
  <c r="V93" i="4" s="1"/>
  <c r="V94" i="4" s="1"/>
  <c r="V95" i="4" s="1"/>
  <c r="V96" i="4" s="1"/>
  <c r="V97" i="4" s="1"/>
  <c r="V98" i="4" s="1"/>
  <c r="V99" i="4" s="1"/>
  <c r="V100" i="4" s="1"/>
  <c r="V101" i="4" s="1"/>
  <c r="V102" i="4" s="1"/>
  <c r="V103" i="4" s="1"/>
  <c r="V104" i="4" s="1"/>
  <c r="V105" i="4" s="1"/>
  <c r="V106" i="4" s="1"/>
  <c r="V107" i="4" s="1"/>
  <c r="V108" i="4" s="1"/>
  <c r="V109" i="4" s="1"/>
  <c r="V110" i="4" s="1"/>
  <c r="V111" i="4" s="1"/>
  <c r="V112" i="4" s="1"/>
  <c r="V4" i="2"/>
  <c r="V5" i="2" s="1"/>
  <c r="V6" i="2" s="1"/>
  <c r="V7" i="2" s="1"/>
  <c r="V8" i="2" s="1"/>
  <c r="V9" i="2" s="1"/>
  <c r="V10" i="2" s="1"/>
  <c r="V11" i="2" s="1"/>
  <c r="V12" i="2" s="1"/>
  <c r="V13" i="2" s="1"/>
  <c r="V14" i="2" s="1"/>
  <c r="V15" i="2" s="1"/>
  <c r="V16" i="2" s="1"/>
  <c r="V17" i="2" s="1"/>
  <c r="V18" i="2" s="1"/>
  <c r="V19" i="2" s="1"/>
  <c r="V20" i="2" s="1"/>
  <c r="V21" i="2" s="1"/>
  <c r="V22" i="2" s="1"/>
  <c r="V23" i="2" s="1"/>
  <c r="V24" i="2" s="1"/>
  <c r="V25" i="2" s="1"/>
  <c r="W2" i="3" l="1"/>
  <c r="W3" i="3" s="1"/>
  <c r="W4" i="3" s="1"/>
  <c r="W5" i="3" s="1"/>
  <c r="W6" i="3" s="1"/>
  <c r="W7" i="3" s="1"/>
  <c r="W8" i="3" s="1"/>
  <c r="W9" i="3" s="1"/>
  <c r="W10" i="3" s="1"/>
  <c r="W11" i="3" s="1"/>
  <c r="W12" i="3" s="1"/>
  <c r="W13" i="3" s="1"/>
  <c r="W14" i="3" s="1"/>
  <c r="W15" i="3" s="1"/>
  <c r="W16" i="3" s="1"/>
  <c r="W17" i="3" s="1"/>
  <c r="W18" i="3" s="1"/>
  <c r="W19" i="3" s="1"/>
  <c r="W20" i="3" s="1"/>
  <c r="W21" i="3" s="1"/>
  <c r="W22" i="3" s="1"/>
  <c r="W23" i="3" s="1"/>
  <c r="W24" i="3" s="1"/>
  <c r="W25" i="3" s="1"/>
  <c r="W26" i="3" s="1"/>
  <c r="W27" i="3" s="1"/>
  <c r="W28" i="3" s="1"/>
  <c r="W29" i="3" s="1"/>
  <c r="W30" i="3" s="1"/>
  <c r="W31" i="3" s="1"/>
  <c r="W32" i="3" s="1"/>
  <c r="W33" i="3" s="1"/>
  <c r="W34" i="3" s="1"/>
  <c r="W35" i="3" s="1"/>
  <c r="W36" i="3" s="1"/>
  <c r="W37" i="3" s="1"/>
  <c r="W38" i="3" s="1"/>
  <c r="W39" i="3" s="1"/>
  <c r="W40" i="3" s="1"/>
  <c r="W41" i="3" s="1"/>
  <c r="W42" i="3" s="1"/>
  <c r="W43" i="3" s="1"/>
  <c r="W44" i="3" s="1"/>
  <c r="W45" i="3" s="1"/>
  <c r="W46" i="3" s="1"/>
  <c r="W47" i="3" s="1"/>
  <c r="W48" i="3" s="1"/>
  <c r="W49" i="3" s="1"/>
  <c r="W50" i="3" s="1"/>
  <c r="W51" i="3" s="1"/>
  <c r="W52" i="3" s="1"/>
  <c r="W53" i="3" s="1"/>
  <c r="W54" i="3" s="1"/>
  <c r="W55" i="3" s="1"/>
  <c r="W56" i="3" s="1"/>
  <c r="W57" i="3" s="1"/>
  <c r="W58" i="3" s="1"/>
  <c r="W2" i="4" s="1"/>
  <c r="W3" i="4" s="1"/>
  <c r="W4" i="4" s="1"/>
  <c r="W5" i="4" s="1"/>
  <c r="W6" i="4" s="1"/>
  <c r="W7" i="4" s="1"/>
  <c r="W8" i="4" s="1"/>
  <c r="W9" i="4" s="1"/>
  <c r="W10" i="4" s="1"/>
  <c r="W11" i="4" s="1"/>
  <c r="W12" i="4" s="1"/>
  <c r="W13" i="4" s="1"/>
  <c r="W14" i="4" s="1"/>
  <c r="W15" i="4" s="1"/>
  <c r="W16" i="4" s="1"/>
  <c r="W17" i="4" s="1"/>
  <c r="W18" i="4" s="1"/>
  <c r="W19" i="4" s="1"/>
  <c r="W20" i="4" s="1"/>
  <c r="W21" i="4" s="1"/>
  <c r="W22" i="4" s="1"/>
  <c r="W23" i="4" s="1"/>
  <c r="W24" i="4" s="1"/>
  <c r="W25" i="4" s="1"/>
  <c r="W26" i="4" s="1"/>
  <c r="W27" i="4" s="1"/>
  <c r="W28" i="4" s="1"/>
  <c r="W29" i="4" s="1"/>
  <c r="W30" i="4" s="1"/>
  <c r="W31" i="4" s="1"/>
  <c r="W32" i="4" s="1"/>
  <c r="W33" i="4" s="1"/>
  <c r="W34" i="4" s="1"/>
  <c r="W35" i="4" s="1"/>
  <c r="W36" i="4" s="1"/>
  <c r="W37" i="4" s="1"/>
  <c r="W38" i="4" s="1"/>
  <c r="W39" i="4" s="1"/>
  <c r="W40" i="4" s="1"/>
  <c r="W41" i="4" s="1"/>
  <c r="W42" i="4" s="1"/>
  <c r="W43" i="4" s="1"/>
  <c r="W44" i="4" s="1"/>
  <c r="W45" i="4" s="1"/>
  <c r="W46" i="4" s="1"/>
  <c r="W47" i="4" s="1"/>
  <c r="W48" i="4" s="1"/>
  <c r="W49" i="4" s="1"/>
  <c r="W50" i="4" s="1"/>
  <c r="W51" i="4" s="1"/>
  <c r="W52" i="4" s="1"/>
  <c r="W53" i="4" s="1"/>
  <c r="W54" i="4" s="1"/>
  <c r="W55" i="4" s="1"/>
  <c r="W56" i="4" s="1"/>
  <c r="W57" i="4" s="1"/>
  <c r="W58" i="4" s="1"/>
  <c r="W59" i="4" s="1"/>
  <c r="W60" i="4" s="1"/>
  <c r="W61" i="4" s="1"/>
  <c r="W62" i="4" s="1"/>
  <c r="W63" i="4" s="1"/>
  <c r="W64" i="4" s="1"/>
  <c r="W65" i="4" s="1"/>
  <c r="W66" i="4" s="1"/>
  <c r="W67" i="4" s="1"/>
  <c r="W68" i="4" s="1"/>
  <c r="W69" i="4" s="1"/>
  <c r="W70" i="4" s="1"/>
  <c r="W71" i="4" s="1"/>
  <c r="W72" i="4" s="1"/>
  <c r="W73" i="4" s="1"/>
  <c r="W74" i="4" s="1"/>
  <c r="W75" i="4" s="1"/>
  <c r="W76" i="4" s="1"/>
  <c r="W77" i="4" s="1"/>
  <c r="W78" i="4" s="1"/>
  <c r="W79" i="4" s="1"/>
  <c r="W80" i="4" s="1"/>
  <c r="W81" i="4" s="1"/>
  <c r="W82" i="4" s="1"/>
  <c r="W83" i="4" s="1"/>
  <c r="W84" i="4" s="1"/>
  <c r="W85" i="4" s="1"/>
  <c r="W86" i="4" s="1"/>
  <c r="W87" i="4" s="1"/>
  <c r="W88" i="4" s="1"/>
  <c r="W89" i="4" s="1"/>
  <c r="W90" i="4" s="1"/>
  <c r="W91" i="4" s="1"/>
  <c r="W92" i="4" s="1"/>
  <c r="W93" i="4" s="1"/>
  <c r="W94" i="4" s="1"/>
  <c r="W95" i="4" s="1"/>
  <c r="W96" i="4" s="1"/>
  <c r="W97" i="4" s="1"/>
  <c r="W98" i="4" s="1"/>
  <c r="W99" i="4" s="1"/>
  <c r="W100" i="4" s="1"/>
  <c r="W101" i="4" s="1"/>
  <c r="W102" i="4" s="1"/>
  <c r="W103" i="4" s="1"/>
  <c r="W104" i="4" s="1"/>
  <c r="W105" i="4" s="1"/>
  <c r="W106" i="4" s="1"/>
  <c r="W107" i="4" s="1"/>
  <c r="W108" i="4" s="1"/>
  <c r="W109" i="4" s="1"/>
  <c r="W110" i="4" s="1"/>
  <c r="W111" i="4" s="1"/>
  <c r="W112" i="4" s="1"/>
</calcChain>
</file>

<file path=xl/comments1.xml><?xml version="1.0" encoding="utf-8"?>
<comments xmlns="http://schemas.openxmlformats.org/spreadsheetml/2006/main">
  <authors>
    <author>Volkmann, Robert</author>
  </authors>
  <commentList>
    <comment ref="A9" authorId="0" shapeId="0">
      <text>
        <r>
          <rPr>
            <b/>
            <sz val="9"/>
            <color indexed="81"/>
            <rFont val="Segoe UI"/>
            <family val="2"/>
          </rPr>
          <t>Volkmann, Robert:</t>
        </r>
        <r>
          <rPr>
            <sz val="9"/>
            <color indexed="81"/>
            <rFont val="Segoe UI"/>
            <family val="2"/>
          </rPr>
          <t xml:space="preserve">
zzgl. zusätzlicher Ermächtigung in Höhe der Auszahlungen für die Rettungswachen - Refinanzierung durch den Eigenbetrieb Rettungsdienst</t>
        </r>
      </text>
    </comment>
  </commentList>
</comments>
</file>

<file path=xl/comments2.xml><?xml version="1.0" encoding="utf-8"?>
<comments xmlns="http://schemas.openxmlformats.org/spreadsheetml/2006/main">
  <authors>
    <author>Grüning, Jesko</author>
  </authors>
  <commentList>
    <comment ref="A21" authorId="0" shapeId="0">
      <text>
        <r>
          <rPr>
            <b/>
            <sz val="9"/>
            <color indexed="81"/>
            <rFont val="Segoe UI"/>
            <family val="2"/>
          </rPr>
          <t>Grüning, Jesko:</t>
        </r>
        <r>
          <rPr>
            <sz val="9"/>
            <color indexed="81"/>
            <rFont val="Segoe UI"/>
            <family val="2"/>
          </rPr>
          <t xml:space="preserve">
K.O. Kriterium</t>
        </r>
      </text>
    </comment>
  </commentList>
</comments>
</file>

<file path=xl/comments3.xml><?xml version="1.0" encoding="utf-8"?>
<comments xmlns="http://schemas.openxmlformats.org/spreadsheetml/2006/main">
  <authors>
    <author>Grüning, Jesko</author>
  </authors>
  <commentList>
    <comment ref="A2" authorId="0" shapeId="0">
      <text>
        <r>
          <rPr>
            <b/>
            <sz val="9"/>
            <color indexed="81"/>
            <rFont val="Segoe UI"/>
            <family val="2"/>
          </rPr>
          <t>Grüning, Jesko:</t>
        </r>
        <r>
          <rPr>
            <sz val="9"/>
            <color indexed="81"/>
            <rFont val="Segoe UI"/>
            <family val="2"/>
          </rPr>
          <t xml:space="preserve">
In Kat 1  - mit Riether weg austauschen</t>
        </r>
      </text>
    </comment>
  </commentList>
</comments>
</file>

<file path=xl/sharedStrings.xml><?xml version="1.0" encoding="utf-8"?>
<sst xmlns="http://schemas.openxmlformats.org/spreadsheetml/2006/main" count="1262" uniqueCount="766">
  <si>
    <t>Maßnahme</t>
  </si>
  <si>
    <t>THH</t>
  </si>
  <si>
    <t>Produkt</t>
  </si>
  <si>
    <t>Summe</t>
  </si>
  <si>
    <t>Kategorie 1</t>
  </si>
  <si>
    <t>Kategorie 2</t>
  </si>
  <si>
    <t>Kategorie 3</t>
  </si>
  <si>
    <t>allgemeine Investitionszuweisungen</t>
  </si>
  <si>
    <t>Investitionseinzahlungen</t>
  </si>
  <si>
    <t>Allgemeiner Finanzbedarf Kategorie 1</t>
  </si>
  <si>
    <t>Allgemeiner Finanzbedarf Kategorie 2</t>
  </si>
  <si>
    <t>Allgemeiner Finanzbedarf Kategorie 3</t>
  </si>
  <si>
    <t>Gesamt Einzahlungen aus Investitionstätigkeit</t>
  </si>
  <si>
    <t>Gesamt Auszahlungen aus Investitionstätigkeit</t>
  </si>
  <si>
    <t>Investitionseinzahlungen aus Veräußerungserlösen und Beiträgen</t>
  </si>
  <si>
    <t>Gesamt 
Einzahlungen aus Investitionstätigkeit</t>
  </si>
  <si>
    <t>Einzahlungen 
2018</t>
  </si>
  <si>
    <t>Position</t>
  </si>
  <si>
    <t>Einzahlungen 
2019</t>
  </si>
  <si>
    <t>Einzahlungen 
2020</t>
  </si>
  <si>
    <t>nach Finanzierung Kategorie 1 verbleiben</t>
  </si>
  <si>
    <t>Begründung, Bemerkungen</t>
  </si>
  <si>
    <t>Hier werden alle übrigen Maßnahmen mit einem Wert über 50.000 € eingetragen. Bei mehrjährigen Maßnahmen gilt der Wert der Gesamtmaßnahme.</t>
  </si>
  <si>
    <t xml:space="preserve">Hier werden alle Investitionen eingetragen, zu denen der Kreis gesetzlich oder vertraglich verpflichtet ist. Dabei muss eine konkrete Pflicht für das nächste Jahr bestehen. Die abstrakte geltende Pflicht, wie z.B. die allgemeine Verkehrssicherungspflicht oder die Pflicht zur brandschutzmäßigen Ertüchtigung von Gebäuden reicht nicht aus, solange es keine entsprechende Verfügung gibt. Ebenfalls aufzuführen sind tatsächlich begonnene Maßnahmen, die fortgesetzt werden.
</t>
  </si>
  <si>
    <r>
      <t xml:space="preserve">Die Prioritätenliste gliedert sich in </t>
    </r>
    <r>
      <rPr>
        <b/>
        <sz val="10"/>
        <rFont val="Arial"/>
        <family val="2"/>
      </rPr>
      <t>drei Kategorien.</t>
    </r>
  </si>
  <si>
    <t>Einzahlungen 
2021</t>
  </si>
  <si>
    <t>Bezeichnung der Maßnahme</t>
  </si>
  <si>
    <t>Beschreibung der Maßnahme (Vorhabensbeschreibung mit Zeitangaben und Erläuterungen)</t>
  </si>
  <si>
    <t>Summen Kat. 1-3</t>
  </si>
  <si>
    <t>Summen gesamt</t>
  </si>
  <si>
    <t>VG 103 Schmarsow - Borgwall</t>
  </si>
  <si>
    <t xml:space="preserve">davon für Finanzierung Kategorie 2 </t>
  </si>
  <si>
    <t>davon für Finanzierung Kategorie 3</t>
  </si>
  <si>
    <t>die Eintragungen erfolgten nach Eingang im Amt für Finanzen in der vom Fachamt angegebenen Reihenfolge</t>
  </si>
  <si>
    <t>Produktbezeichnung</t>
  </si>
  <si>
    <t>Posi-tion</t>
  </si>
  <si>
    <t>Summe Finanzbedarf</t>
  </si>
  <si>
    <t>Einzahlungen 
2024</t>
  </si>
  <si>
    <t>Auszahlungen 
2024</t>
  </si>
  <si>
    <t xml:space="preserve">Hier werden alle übrigen Maßnahmen mit einem Maßnahmewert bis 50.000 € eingetragen, ebenso alle investiven Beschaffungen ab 1.000 € netto je Anlagegut.
</t>
  </si>
  <si>
    <t>Einzahlungen 
2025</t>
  </si>
  <si>
    <t>Auszahlungen 
2025</t>
  </si>
  <si>
    <t>Investitionszuschüse an Gemeinden</t>
  </si>
  <si>
    <t>Zuwendungen an Gemeinden zur Förderung des Brandschutzes z.B. Beschaffung Fahrzeuge und Geräte sowie den Bau von Gerätehäusern. Der Landkreis hat laut § 3 (2) Ziff. 2 BrSchG M-V Ausrüstungen der Gemeinden im Brandschutz und der Technischen hilfeleistung zu fördern. Das Land gibt den Landkreisen Pauschalzuweisungen aus der Feuerschutzsteuer. Da diese Mittel den Bedarf der Gemeinden bei weiten nicht deckt. Muss der Landkreis zusätlich eigene Mittel einstellen und die Vorgaben des § 3 (2) Ziff. 2 BrSchG M-V teilweise zu erfüllen.</t>
  </si>
  <si>
    <t>VG 18 Pamitz-B 109</t>
  </si>
  <si>
    <t xml:space="preserve">VG 26 Radwegneubau über Umgehung Wolgast </t>
  </si>
  <si>
    <t xml:space="preserve">VG 28 Mölschow Zecherin </t>
  </si>
  <si>
    <t>VG 44 Stolpe-Dargen-B 110 (BA Stolpe - Prätenow)</t>
  </si>
  <si>
    <t xml:space="preserve">VG 56 Spantekow - Kavelpass </t>
  </si>
  <si>
    <t>VG 59 Ersatzneubau der Brücke über den PSK bei Nerdin</t>
  </si>
  <si>
    <t>VG 64 L 282 -Lauenhagen</t>
  </si>
  <si>
    <t>VG 65 Schwarzensee -Strasburg</t>
  </si>
  <si>
    <t>wichtiges Vorhaben für Wirtschaft</t>
  </si>
  <si>
    <t>VG 75 Radweg Torgelow-Liepgarten</t>
  </si>
  <si>
    <t>VG 77 Vogelsang- Luckow</t>
  </si>
  <si>
    <t>VG 34 OD Liepe</t>
  </si>
  <si>
    <t>Gymn. Löcknitz Um- und Neubau als Ersatz Container</t>
  </si>
  <si>
    <t>Container abgeschrieben, Dach marode</t>
  </si>
  <si>
    <t>derzeit noch Werkstatt angemietet</t>
  </si>
  <si>
    <t>ONH Uferbefestigung Achterwasser</t>
  </si>
  <si>
    <t>durch Erosion ist Befestigung abgetragen (Denkmalschutz)</t>
  </si>
  <si>
    <t xml:space="preserve">Umbau Grundsch. Loitz zum Kompetenszentrum </t>
  </si>
  <si>
    <t>Infrastrukturpauschale lt. FAG</t>
  </si>
  <si>
    <t>Schlossgymnasium Gützkow</t>
  </si>
  <si>
    <t>Förderschule Ferdinandshof</t>
  </si>
  <si>
    <t>Förderzentrum Biberburg Anklam</t>
  </si>
  <si>
    <t>Kleeblattschule Anklam</t>
  </si>
  <si>
    <t>Förderschule Wolgast</t>
  </si>
  <si>
    <t>2024 ff.</t>
  </si>
  <si>
    <t>Einzahlungen 
2024 ff.</t>
  </si>
  <si>
    <t>Auszahlungen 
2024 ff.</t>
  </si>
  <si>
    <t>TH 01 - Verwaltungsführung</t>
  </si>
  <si>
    <t>Unterstützung der Verwaltungsführung</t>
  </si>
  <si>
    <t>Zentrale Steuerung, Controlling</t>
  </si>
  <si>
    <t>Öffentlichkeitsarbeit</t>
  </si>
  <si>
    <t>Partnerschaftliche Beziehungen</t>
  </si>
  <si>
    <t>Gremien</t>
  </si>
  <si>
    <t>Gleichstellung</t>
  </si>
  <si>
    <t>Personalvertretung</t>
  </si>
  <si>
    <t>Verwaltungsleitung</t>
  </si>
  <si>
    <t>Geheimschutz</t>
  </si>
  <si>
    <t>IT Service Center</t>
  </si>
  <si>
    <t>Prüfung</t>
  </si>
  <si>
    <t>Kommunalaufsicht</t>
  </si>
  <si>
    <t>TH 02 - Organisation, Personal</t>
  </si>
  <si>
    <t>Aus- und Fortbildung</t>
  </si>
  <si>
    <t>Personalabrechnung</t>
  </si>
  <si>
    <t>Freizeitphase Altersteilzeit</t>
  </si>
  <si>
    <t>Personaleinsatz und -betreuung</t>
  </si>
  <si>
    <t>Organisation</t>
  </si>
  <si>
    <t>Personalgestellungen</t>
  </si>
  <si>
    <t>TH 03 - Finanzservice</t>
  </si>
  <si>
    <t>Finanzen</t>
  </si>
  <si>
    <t>Buchführung und Zahlungsabwicklung</t>
  </si>
  <si>
    <t>Finanzcontrolling</t>
  </si>
  <si>
    <t>TH 04 - Gebäudemanagement und zentraler Service</t>
  </si>
  <si>
    <t>Zentrale Dienste</t>
  </si>
  <si>
    <t>Liegenschaften</t>
  </si>
  <si>
    <t>Sonstige Zentrale Dienste</t>
  </si>
  <si>
    <t>Zustell-, Post- und Botendienst</t>
  </si>
  <si>
    <t>TH 05 - Soziales</t>
  </si>
  <si>
    <t>Heimaufsicht</t>
  </si>
  <si>
    <t>Hilfe zum Lebensunterhalt</t>
  </si>
  <si>
    <t>Hilfe zur Pflege</t>
  </si>
  <si>
    <t>Hilfe zur Pflege - Kurzzeitpflege</t>
  </si>
  <si>
    <t>Hilfe zur Gesundheit</t>
  </si>
  <si>
    <t>Hilfe bei Krankheit</t>
  </si>
  <si>
    <t>Hilfe zur Familienplanung</t>
  </si>
  <si>
    <t>Sonstige Hilfen in anderen Lebenslagen</t>
  </si>
  <si>
    <t>Blindenhilfe</t>
  </si>
  <si>
    <t>Bestattungskosten</t>
  </si>
  <si>
    <t>Sonstige Zuweisungen und Umlagen</t>
  </si>
  <si>
    <t>Leistungen für Unterkunft und Heizung</t>
  </si>
  <si>
    <t>Leistungen zur Eingliederung in Arbeit</t>
  </si>
  <si>
    <t>Einmalige Leistungen</t>
  </si>
  <si>
    <t>Hilfen für Asylbewerber</t>
  </si>
  <si>
    <t>Leistungen nach 5. bis 9. Kapitel</t>
  </si>
  <si>
    <t>Grundleistungen (§ 3 AsylbLG)</t>
  </si>
  <si>
    <t>Wertgutscheine</t>
  </si>
  <si>
    <t>Geldleistungen für den Lebensunterhalt</t>
  </si>
  <si>
    <t>Leistungen bei Krankheit,Schwangerschaft</t>
  </si>
  <si>
    <t>Arbeitsgelegenheiten (§ 5 AsylbLG)</t>
  </si>
  <si>
    <t>Sachleistungen</t>
  </si>
  <si>
    <t>Geldleistungen</t>
  </si>
  <si>
    <t>Soziale Einrichtungen für Aussiedler</t>
  </si>
  <si>
    <t>Andere soziale Einrichtungen</t>
  </si>
  <si>
    <t>Betreuungsleistungen</t>
  </si>
  <si>
    <t>Bildung und Teilhabe nach § 6b</t>
  </si>
  <si>
    <t>Pflegestützpunkt Pasewalk</t>
  </si>
  <si>
    <t>Soziale Sonderleistungen</t>
  </si>
  <si>
    <t>Pflegestützpunkt Anklam</t>
  </si>
  <si>
    <t>Pflegestützpunkt HGW</t>
  </si>
  <si>
    <t>Kommunale Beratungsstelle</t>
  </si>
  <si>
    <t>Sozialplanung</t>
  </si>
  <si>
    <t>Jugendhilfeplanung</t>
  </si>
  <si>
    <t>TH 06 - Gesundheit</t>
  </si>
  <si>
    <t>Kostenbeteiligung an</t>
  </si>
  <si>
    <t>Gesundheitsplanung und -förderung</t>
  </si>
  <si>
    <t>Gesundheitsplanung</t>
  </si>
  <si>
    <t>Kinder- und Jugendärztl./-zahnärztlicher</t>
  </si>
  <si>
    <t>Gesundheitsschutz, Infektionsschutz</t>
  </si>
  <si>
    <t>Stellungnahmen</t>
  </si>
  <si>
    <t>Beratung und Betreuung</t>
  </si>
  <si>
    <t>Regionalstelle für Suchtvorbeugung</t>
  </si>
  <si>
    <t>Medizinalaufsicht</t>
  </si>
  <si>
    <t>TH 07 - Jugend</t>
  </si>
  <si>
    <t>Jugendarbeit</t>
  </si>
  <si>
    <t>Schul- und Jugendsozialarbeit</t>
  </si>
  <si>
    <t>Förderung der Erziehung in der Familie</t>
  </si>
  <si>
    <t>Hilfe für junge Volljährige</t>
  </si>
  <si>
    <t>Vorläufige Maßnahmen zum Schutz</t>
  </si>
  <si>
    <t>Adoptionsvermittlung</t>
  </si>
  <si>
    <t>Amtspflegschaft, Amtsvormundschaft,</t>
  </si>
  <si>
    <t>Schullandheim Pinnow</t>
  </si>
  <si>
    <t>Jugendzentrum TAKT</t>
  </si>
  <si>
    <t>Haus der Straßensozialarbeit</t>
  </si>
  <si>
    <t>Zerum Ueckermünde</t>
  </si>
  <si>
    <t>Kreisjugendring</t>
  </si>
  <si>
    <t>Förderung des Sports</t>
  </si>
  <si>
    <t>Gymnasien</t>
  </si>
  <si>
    <t>Integrierte Gesamtschule</t>
  </si>
  <si>
    <t>Förderschulen</t>
  </si>
  <si>
    <t>Randow - Schule Löcknitz</t>
  </si>
  <si>
    <t>Schlossbergschule Pasewalk</t>
  </si>
  <si>
    <t>Berufsbildende Schulen</t>
  </si>
  <si>
    <t>Atelier Otto-Niemeyer-Holstein</t>
  </si>
  <si>
    <t>Medienzentrum UER -</t>
  </si>
  <si>
    <t>Medienzentrum  OVP</t>
  </si>
  <si>
    <t>Medienzentrum Greifswald -</t>
  </si>
  <si>
    <t>Förderung von Theatern</t>
  </si>
  <si>
    <t>Musikschule Ueckermünde</t>
  </si>
  <si>
    <t>Kreismusikschule Wolgast</t>
  </si>
  <si>
    <t>Volkshochschule Pasewalk</t>
  </si>
  <si>
    <t>Volkshochschule Anklam</t>
  </si>
  <si>
    <t>Volkshochschule HGW</t>
  </si>
  <si>
    <t>Kultureinrichtungen, Kulturförderung</t>
  </si>
  <si>
    <t>TH 08 - Kultur und Bildung, Schulverwaltung</t>
  </si>
  <si>
    <t>TH 10 - Öffentliche Ordnung und Sicherheit</t>
  </si>
  <si>
    <t>Sicherheit und Ordnung</t>
  </si>
  <si>
    <t>Personenstandswesen, Einwohnerwesen,</t>
  </si>
  <si>
    <t>Aufenthaltsrecht von Ausländern</t>
  </si>
  <si>
    <t>Brandschutz</t>
  </si>
  <si>
    <t>Feuerwehrtechnische Zentralen</t>
  </si>
  <si>
    <t>Rettungsdienst</t>
  </si>
  <si>
    <t>Gemeinsame integrierte Leitstelle</t>
  </si>
  <si>
    <t>Leitstelle Pasewalk</t>
  </si>
  <si>
    <t>Rettungsdienstbereich HGW</t>
  </si>
  <si>
    <t>Rettungsdienstbereich Anklam</t>
  </si>
  <si>
    <t>Rettungsdienstbereich Pasewalk</t>
  </si>
  <si>
    <t>Zivil- und Katastrophenschutz</t>
  </si>
  <si>
    <t>Kriegsgräber</t>
  </si>
  <si>
    <t>Verkehrsangelegenheiten</t>
  </si>
  <si>
    <t>Fahrerlaubnisse</t>
  </si>
  <si>
    <t>Zulassung und Abmeldung</t>
  </si>
  <si>
    <t>Verkehrsüberwachung</t>
  </si>
  <si>
    <t>TH 11 - Straßenverkehr</t>
  </si>
  <si>
    <t>TH 12 Veterinärwesen und Lebensmittelüberwachung</t>
  </si>
  <si>
    <t>Lebensmittelüberwachung</t>
  </si>
  <si>
    <t>Fleischhygieneamt</t>
  </si>
  <si>
    <t>Fleischhygiene</t>
  </si>
  <si>
    <t>Tierschutz und Tierseuchen</t>
  </si>
  <si>
    <t>TH 14 - Wasserwirtschaft und Kreisentwicklung</t>
  </si>
  <si>
    <t>Regionale Entwicklungsinitiative</t>
  </si>
  <si>
    <t>Grundstücksverkehrsordnung</t>
  </si>
  <si>
    <t>Abfallwirtschaft</t>
  </si>
  <si>
    <t>Abfallwirtschaft Pasewalk</t>
  </si>
  <si>
    <t>Abfallwirtschaft Anklam</t>
  </si>
  <si>
    <t>Abfallwirtschaft Hansestadt</t>
  </si>
  <si>
    <t>Abfallwirtschaft Jarmen/Tutow und</t>
  </si>
  <si>
    <t>Deponien und Altstandorte</t>
  </si>
  <si>
    <t>Abfallrecht (Untere Abfallbehörde)</t>
  </si>
  <si>
    <t>Festsetzung Abwasserabgabe</t>
  </si>
  <si>
    <t>Gewässeraufsicht</t>
  </si>
  <si>
    <t>Bodenschutz</t>
  </si>
  <si>
    <t>Klima- und Lärmschutz</t>
  </si>
  <si>
    <t>Wirtschaftsförderung</t>
  </si>
  <si>
    <t>Förderung des ländlichen Raumes</t>
  </si>
  <si>
    <t>Aufgaben der Geschäftsstelle ""LEADER""</t>
  </si>
  <si>
    <t>Programm MORO-Digital</t>
  </si>
  <si>
    <t>Regionalmanagement</t>
  </si>
  <si>
    <t>Tourismus</t>
  </si>
  <si>
    <t>Modellvorhaben ""Usedom Rad""</t>
  </si>
  <si>
    <t>TH 15 - Bau und Naturschutz</t>
  </si>
  <si>
    <t>Kreisstraßen</t>
  </si>
  <si>
    <t>Kreisstraßenmeisterei</t>
  </si>
  <si>
    <t>Häfen</t>
  </si>
  <si>
    <t>Straßenrechtsangelegenheiten,</t>
  </si>
  <si>
    <t>Sonstige Erholungseinrichtungen</t>
  </si>
  <si>
    <t>Naturschutz</t>
  </si>
  <si>
    <t>Bauleitplanung</t>
  </si>
  <si>
    <t>Baurechtliche Verfahren</t>
  </si>
  <si>
    <t>Bauverwaltung</t>
  </si>
  <si>
    <t>Denkmalschutz</t>
  </si>
  <si>
    <t>TH 16 - Geoinformation und Vermessung</t>
  </si>
  <si>
    <t>Vermessung</t>
  </si>
  <si>
    <t>Geodatenvertrieb,</t>
  </si>
  <si>
    <t>Immobilienmarktinformationen</t>
  </si>
  <si>
    <t>TH 17 - Rechtsamt</t>
  </si>
  <si>
    <t>Datenschutz</t>
  </si>
  <si>
    <t>Zentrale Vergabestelle</t>
  </si>
  <si>
    <t>Recht</t>
  </si>
  <si>
    <t>Durchführung von Auftragsstatistiken</t>
  </si>
  <si>
    <t>Wahlen und sonstige Abstimmungen</t>
  </si>
  <si>
    <t>Breitbandausbau</t>
  </si>
  <si>
    <t>TH 20 - Zentrale Finanzdientleistungen</t>
  </si>
  <si>
    <t>Steuern, allgemeine Zuweisungen,</t>
  </si>
  <si>
    <t>Sonstige allgemeine Finanzwirtschaft</t>
  </si>
  <si>
    <t>TH 21 - Beteiligungen</t>
  </si>
  <si>
    <t>Schülerbeförderung</t>
  </si>
  <si>
    <t>Kommunale Gasversorgung</t>
  </si>
  <si>
    <t>ÖPNV</t>
  </si>
  <si>
    <t>Flughafen Heringsdorf</t>
  </si>
  <si>
    <t>Wirtschaftsfördergesellschaften</t>
  </si>
  <si>
    <t>Personalgestellungen Jobcenter Nord</t>
  </si>
  <si>
    <t>Personalgestellungen Jobcenter Süd</t>
  </si>
  <si>
    <t>Zentrales Grundstücks- und Gebäudemanagement</t>
  </si>
  <si>
    <t>Hilfe zum Lebensunterhalt (3. Kapitel SGB XII)</t>
  </si>
  <si>
    <t>Hilfe zum Lebensunterhalt - laufende Leistungen</t>
  </si>
  <si>
    <t>Hilfe zum Lebensunterhalt - einmalige Leistungen an Empfänger laufender Leistungen</t>
  </si>
  <si>
    <t>Hilfe zum Lebensunterhalt - Bedarfe für Bildung und Teilhabe</t>
  </si>
  <si>
    <t>Hilfe zur Pflege - Pflegegeld bei erhebl. Pflegebedürftigkeit</t>
  </si>
  <si>
    <t>Hilfe zur Pflege - Pflegegeld bei schwerer Pflegebedürftigkeit</t>
  </si>
  <si>
    <t>Hilfe zur Pflege - Pflegegeld bei schwerster Pflegebedürftigkeit</t>
  </si>
  <si>
    <t>Hilfe zur Pflege - häusliche Pflege in Form von anderen Leistungen</t>
  </si>
  <si>
    <t>Hilfe zur Pflege - teilstationäre Pflege</t>
  </si>
  <si>
    <t>Hilfe zur Pflege - vollstationäre Pflege</t>
  </si>
  <si>
    <t>Eingliederungshilfe für behinderte Menschen</t>
  </si>
  <si>
    <t>Eingliederungshilfe - Leistungen zur med. Reha</t>
  </si>
  <si>
    <t>Eingliederungshilfe - Hilfe zu einer angemessenen Schulbildung</t>
  </si>
  <si>
    <t>Eingliederungshilfe - Hilfe zur schulischen Ausbildung für einen angem. Beruf</t>
  </si>
  <si>
    <t>Eingliederungshilfe - Hilfe zur Ausbildung</t>
  </si>
  <si>
    <t>Eingliederungshilfe - Leistungen zur Teilhabe am Arbeitsleben</t>
  </si>
  <si>
    <t>Eingliederungshilfe - Leistungen in WfbM</t>
  </si>
  <si>
    <t>Eingliederungshilfe - Leistungen zur Teilhabe am Leben in der Gemeinschaft</t>
  </si>
  <si>
    <t>Hilfe zur Überwindung besonderer sozialer Schwierigkeiten</t>
  </si>
  <si>
    <t>Hilfe zur Weiterführung des Haushaltes</t>
  </si>
  <si>
    <t>Grundsicherung im Alter und bei Erwerbsminderung</t>
  </si>
  <si>
    <t>Grundsicherung im Alter und bei Erwerbsminderung - lfd. Leistungen</t>
  </si>
  <si>
    <t>Grundsicherung im Alter und bei Erwerbsminderung - einmalige Leistungen</t>
  </si>
  <si>
    <t>Grundsicherung im Alter und bei Erwerbsminderung - Bedarfe bei Bildung und Teilhabe</t>
  </si>
  <si>
    <t>Erstattungen an Krankenkassen für Übernahme Krankenbehandlung</t>
  </si>
  <si>
    <t>Leistungen für Unterkunft und Heizung HGW</t>
  </si>
  <si>
    <t>Leistungen für Unterkunft und Heizung PW</t>
  </si>
  <si>
    <t>Einmalige Leistungen HGW</t>
  </si>
  <si>
    <t>Einmalige Leistungen UER</t>
  </si>
  <si>
    <t>Bedarfe für Bildung und Teilhabe HGW</t>
  </si>
  <si>
    <t>Bedarfe für Bildung und Teilhabe UER</t>
  </si>
  <si>
    <t>Bundesbeteiligung nach § 46 SGB II</t>
  </si>
  <si>
    <t>Geldleistungen für persönliche Bedürfnisse</t>
  </si>
  <si>
    <t>Leistungen nach dem dem Bundesversorgungsgesetz und anderen Gesetzen</t>
  </si>
  <si>
    <t>Förderung von Trägern der Wohlfahrtspflege</t>
  </si>
  <si>
    <t>Hilfen für Heimkehrer und politische Häftlinge, Aussiedler</t>
  </si>
  <si>
    <t>Bedarfe Bildung und Teilhabe nach §6b BKKG</t>
  </si>
  <si>
    <t>Sonstige soziale Hilfen und Leistungen</t>
  </si>
  <si>
    <t>Leistungen nach dem Landespflegegesetz</t>
  </si>
  <si>
    <t>Leistungen nach dem Landesblindengeldgesetz</t>
  </si>
  <si>
    <t>Projekte aus der Pflegesozialplanung</t>
  </si>
  <si>
    <t>Unterhaltsvorschussleistungen</t>
  </si>
  <si>
    <t>Förderung von Kindern in Tageseinrichtungen</t>
  </si>
  <si>
    <t>Hilfe zur Erziehung</t>
  </si>
  <si>
    <t>Stabsstelle zur Unterbringung, Betreuung und Integration minderj. unbegl. Ausländer</t>
  </si>
  <si>
    <t>Eingliederungshilfe für seelisch behind. Kinder und Jugendliche</t>
  </si>
  <si>
    <t>Mitwirkung in familienrechtlichen Verfahren</t>
  </si>
  <si>
    <t>Mitwirkung in Verfahren nach dem Jugendgerichtsgesetz</t>
  </si>
  <si>
    <t>Einrichtungen der Kinder- und Jugendarbeit</t>
  </si>
  <si>
    <t>Gymnasium Pasewalk</t>
  </si>
  <si>
    <t>Gymnasium Löcknitz</t>
  </si>
  <si>
    <t>Gymnasium Ueckermünde</t>
  </si>
  <si>
    <t>Turnhalle Gymnasium Ueckermünde</t>
  </si>
  <si>
    <t>Gymnasium Anklam</t>
  </si>
  <si>
    <t>Gymnasium Wolgast</t>
  </si>
  <si>
    <t>Kooperatives Förderzentrum Pestalozzi Greifswald</t>
  </si>
  <si>
    <t>Schulentwicklungsplanung</t>
  </si>
  <si>
    <t>Kommunales Bildungsmanagement</t>
  </si>
  <si>
    <t>Beratung über örtliche und überörtliche Förderprogramme</t>
  </si>
  <si>
    <t>Regionalmanagement LEADER Stettiner Haff</t>
  </si>
  <si>
    <t>Regionalmanagement LEADER Vorpommersche Küste</t>
  </si>
  <si>
    <t>Kreisentwicklung, kommunale Planung</t>
  </si>
  <si>
    <t>Beteiligungen, Anteile, Wertpapiere des Anlagevermögens</t>
  </si>
  <si>
    <t>08</t>
  </si>
  <si>
    <t>07</t>
  </si>
  <si>
    <t>Breitband</t>
  </si>
  <si>
    <t>17</t>
  </si>
  <si>
    <t>14</t>
  </si>
  <si>
    <t>21</t>
  </si>
  <si>
    <t>-</t>
  </si>
  <si>
    <t>Konto
AZ</t>
  </si>
  <si>
    <t>Konto
EZ</t>
  </si>
  <si>
    <t>Konto
Bilanz
A</t>
  </si>
  <si>
    <t>Konto
Bilanz
P</t>
  </si>
  <si>
    <t>Regionales Berufliches Bildungszentrum Greifswald</t>
  </si>
  <si>
    <t>Förderschule  "Am Park" Behrenhoff</t>
  </si>
  <si>
    <t>Sonderpädagogisches Förderzentrum Eggesin</t>
  </si>
  <si>
    <t>Regionales Berufliches Bildungszentrum Wolgast - Torgelow - Standort Torgelow</t>
  </si>
  <si>
    <t>Regionales Berufliches Bildungszentrum Wolgast - Torgelow - Standort Wolgast</t>
  </si>
  <si>
    <t>Förderschule Am Stettiner Haff Zirchow</t>
  </si>
  <si>
    <t>Volkskochschule Vorpommern-Greifswald</t>
  </si>
  <si>
    <t>,</t>
  </si>
  <si>
    <t>542010020180010</t>
  </si>
  <si>
    <t>217010320180001</t>
  </si>
  <si>
    <t>126000000000001</t>
  </si>
  <si>
    <t>114020020200002</t>
  </si>
  <si>
    <t>114020020200006</t>
  </si>
  <si>
    <t>542010020180011</t>
  </si>
  <si>
    <t>231010220200002</t>
  </si>
  <si>
    <t>221010720200001</t>
  </si>
  <si>
    <t>Fortführung/Erneuerung Liegenschaftskataster</t>
  </si>
  <si>
    <t>571060320160001</t>
  </si>
  <si>
    <t>551021020230002</t>
  </si>
  <si>
    <t>20</t>
  </si>
  <si>
    <t>*</t>
  </si>
  <si>
    <t>Zuführungen an den Ergebnishaushalt</t>
  </si>
  <si>
    <t>Verwendung der Infrastrukturpauschale für laufende Zwecke (z.B. Unterhaltung der Gebäude und Kreisstraßen)</t>
  </si>
  <si>
    <t>Gesamt</t>
  </si>
  <si>
    <t>03</t>
  </si>
  <si>
    <t>Schul-IT-Digitalpalpakt</t>
  </si>
  <si>
    <t>IT-Service</t>
  </si>
  <si>
    <t>611000000000001</t>
  </si>
  <si>
    <t>22</t>
  </si>
  <si>
    <t>114040020200014</t>
  </si>
  <si>
    <t>542010020190003</t>
  </si>
  <si>
    <t>542010020200011</t>
  </si>
  <si>
    <t>542010020220004</t>
  </si>
  <si>
    <t>542010020200014</t>
  </si>
  <si>
    <t>10</t>
  </si>
  <si>
    <t>Anschaffung bewegliches Vermögen (Ersatzbeschaffungen Großgeräte in der KSM)</t>
  </si>
  <si>
    <t>Hofbefestigung KSM Anklam</t>
  </si>
  <si>
    <t>VG 11 OD Behrenhoff</t>
  </si>
  <si>
    <t>VG 13 Kölzin-Dambeck</t>
  </si>
  <si>
    <t>VG 13 Radweg Groß Kiesow - Klein Kiesow</t>
  </si>
  <si>
    <t>VG 19 Pritzwald - Lodmannshagen</t>
  </si>
  <si>
    <t>Erneuerung im Hocheinbau</t>
  </si>
  <si>
    <t>VG 41 OD Ulrichshorst</t>
  </si>
  <si>
    <t>Grundhafter Ausbau und Regenentwässerung</t>
  </si>
  <si>
    <t>Planung beauftragt; Förderung in Aussicht gestellt</t>
  </si>
  <si>
    <t>VG 58 Flugplatzstraße bis Butzow</t>
  </si>
  <si>
    <t>gemeinsames Vorhaben mit Stadt und Zweckverband</t>
  </si>
  <si>
    <t>VG 80 Boock, Löcknitzer Straße</t>
  </si>
  <si>
    <t>VG 72 Heinrichswalde-Wilhelmsburg</t>
  </si>
  <si>
    <t>VG 85 Radweg Wollin-Penkun</t>
  </si>
  <si>
    <t>VG 98 Drosedow-Loitz B194</t>
  </si>
  <si>
    <t>VG 106 Broock - Neu Buchholz</t>
  </si>
  <si>
    <t>VG 107 OD Kartlow</t>
  </si>
  <si>
    <t>Grundschule Loitz soll zum Förder- und Kompetenzzentrum für emotionale und soziale entwicklung umgebaut werden</t>
  </si>
  <si>
    <t>Anschaffung Schrankwände mit integrierter Tafel für Klassenräume</t>
  </si>
  <si>
    <t>Tafeln sind defekt und müssen ersetzt werden, es fehlt an Stauraum
Schänke mit integrierter Tafel bieten  Möglichkeit für optimale Ausnutzung der Raumverhältnisse und bieten zusätzlichen Stauraum zur Unterbringung der Unterrichtsmaterialien
jährlich 2 Stück</t>
  </si>
  <si>
    <t>Anschaffung Herdanlage Schauküche</t>
  </si>
  <si>
    <t>Neuanschaffung einer Modulküche mit Abzugshaube, Kühlmöglichkeit, Bratfläche, Induktionsfläche und Backofen zur Unterstützung des Lernfeldunterrichts im Bereich Koch/Köchin in Bezug auf Praxisdemonstration von Kochtechniken und Gerichten</t>
  </si>
  <si>
    <t>Anschaffung CNC-Maschine</t>
  </si>
  <si>
    <t>Ersatzbeschaffung
vorhandene Maschine veraltert und nicht mehr kompatibel mit moderner IT-Technik
Absicherung der Lernfelder 7-12 im Bereich Holzmechaniker</t>
  </si>
  <si>
    <t xml:space="preserve">Investitionszuwendungen vom Land für den bedarfsgerechten Ausbau der Kindertagesförderung </t>
  </si>
  <si>
    <t>Fuhrpark</t>
  </si>
  <si>
    <t>Erwerb Gesellschafteranteile</t>
  </si>
  <si>
    <t>Der Landkreis hat die Absicht 100 %iger Gesellschafter der Förder- und Entwicklungsgesellschaft Vorpommern-Greifswald mbH (FEG) zu werden. Das wäre die Summe laut Stammkapital, die der Landkreis dazu erwerben müsste.</t>
  </si>
  <si>
    <t xml:space="preserve">Die Planung der zukünftigen Wärmeversorgung des Objektes mit einer möglichen Kapazitätserweiterung bilden die Grundlage für das Projekt.Derzeit fehlen die Räumlichkeiten für theoretische Ausbildung, Zusammenkünfte und Weiterbildungen in der Haupt- und Nebensaison. Grenzübergreifenden Projekte stehen hier ebenfalls im Vordergrund. Die Planung wird für die weitere Umsetzung der Projektidee entsprechend möglicher Förderangebote benötigt. </t>
  </si>
  <si>
    <t>Historisches U Pasewalk - Ostflügel</t>
  </si>
  <si>
    <t>Planungskonzept für die Nutzung durch die VHS</t>
  </si>
  <si>
    <t>Gefahrenabwehrzentrum</t>
  </si>
  <si>
    <t>Greifswald Haus 5 - Eigenbetrieb Rettungsdienst und Brandschutzdienststelle</t>
  </si>
  <si>
    <t>VG 30  Waschow - Lassan</t>
  </si>
  <si>
    <t>Berufsschule Torgelow Lehrwerkstatt/Werstatthalle Mechatroniker/ Hof</t>
  </si>
  <si>
    <t>Investitionskredite (= Höhe der planm. Tilgung)</t>
  </si>
  <si>
    <t>Historisches U Pasewalk - Außenanlagen</t>
  </si>
  <si>
    <t>Verwaltungsstandort Pasewalk - Haus 2</t>
  </si>
  <si>
    <t>Sanierung (bisher VHS)</t>
  </si>
  <si>
    <t>Notwendig laut Eigenbetrieb und Gutachten</t>
  </si>
  <si>
    <t>542020020220001</t>
  </si>
  <si>
    <t>361000000000001</t>
  </si>
  <si>
    <t>114020020200003</t>
  </si>
  <si>
    <t>626000020220001</t>
  </si>
  <si>
    <t>542020020220003</t>
  </si>
  <si>
    <t>221011020220001</t>
  </si>
  <si>
    <t>231010320220001</t>
  </si>
  <si>
    <t>542010020190005</t>
  </si>
  <si>
    <t>542010020220010</t>
  </si>
  <si>
    <t>114020020220008</t>
  </si>
  <si>
    <t>114020020210005</t>
  </si>
  <si>
    <t>542010020150009</t>
  </si>
  <si>
    <t>542010020220012</t>
  </si>
  <si>
    <t>542010020220013</t>
  </si>
  <si>
    <t>114020020220005</t>
  </si>
  <si>
    <t>114020020220006</t>
  </si>
  <si>
    <t>114020020220007</t>
  </si>
  <si>
    <t>221010620230001</t>
  </si>
  <si>
    <t>542010020230003</t>
  </si>
  <si>
    <t>542010020220019</t>
  </si>
  <si>
    <t>542010020240001</t>
  </si>
  <si>
    <t>542010020220020</t>
  </si>
  <si>
    <t>542010020240002</t>
  </si>
  <si>
    <t>542010020220022</t>
  </si>
  <si>
    <t>542010020230005</t>
  </si>
  <si>
    <t>542010020220024</t>
  </si>
  <si>
    <t>251010020220001</t>
  </si>
  <si>
    <t>542010020230006</t>
  </si>
  <si>
    <t>542010020240003</t>
  </si>
  <si>
    <t>542010020230008</t>
  </si>
  <si>
    <t>542010020230007</t>
  </si>
  <si>
    <t>542010020230009</t>
  </si>
  <si>
    <t>542010020230010</t>
  </si>
  <si>
    <t>Summe der finanzierbaren Investitionen (nach Kreistagsbeschluss)</t>
  </si>
  <si>
    <t>Einzahlungen 
2026</t>
  </si>
  <si>
    <t>Auszahlungen 
2026</t>
  </si>
  <si>
    <t>Einzahlungen 
2027</t>
  </si>
  <si>
    <t>Auszahlungen 
2027</t>
  </si>
  <si>
    <t>VE für Auszahlung in 2026</t>
  </si>
  <si>
    <t>VE für Auszahlung in 2027</t>
  </si>
  <si>
    <t xml:space="preserve"> 1x Kolonnenfahrzeug (Transporter) 70,0 TEUR; 1x Kleingeräteträger Radwege 150,0 TEUR; 1x Holzhacker 25,0 TEUR; 1x LSR LKW 17,0 TEUR; 1x Mähwerk Kleingeräteträger Radwege 45,0 TEUR; Stützpunkt: 4x LSR LKW inkl. Umrüstung der LKW für WD 80,0 TEUR; 4x Streuautomaten WD 200,0 TEUR</t>
  </si>
  <si>
    <t>2024 Rest nach Finanzierung der Maßnahme (verfügbare Finanzmasse - Auszahlungen + Einzahlungen)</t>
  </si>
  <si>
    <t>2025 Rest nach Finanzierung der Maßnahme (verfügbare Finanzmasse - Auszahlungen + Einzahlungen)</t>
  </si>
  <si>
    <t>Salzsilo - Errichtung mit Soleaufbereitungsanlage an neuem Standpunkt WLG</t>
  </si>
  <si>
    <t>Kauf von Kleingeräten - geringwertige Güter</t>
  </si>
  <si>
    <t>Planung, Baurecht läuft, LP 1 und LP 2 liegen vor</t>
  </si>
  <si>
    <t>VG 58 Radweg Anklam - Butzow</t>
  </si>
  <si>
    <t>VG 26 Radweg Sauzin - Wolgast</t>
  </si>
  <si>
    <t>2 km langer Radweg zwischen Anklam und Butzow - meistbefahrene Radweg des Landkreises - Baubeginn soll ab 2027 eingeplant werden</t>
  </si>
  <si>
    <t>Aufgrund Ortsumgehung Wolgast wird an VG 26 Überführungsbauwerk errichtet, in den eine Radwegüberführung integriert wird - Nach Herstellung Überführungsbauwerk erfolgt Planung und Bau des Radweges von Sauzin nach Wolgast - Planung 2024, da längerer Zeitraum für die Genehmigungsplanung aufgrund Grunderwerb erforderlich ist</t>
  </si>
  <si>
    <t>Radweg Rosenhäger Beck 3. BA</t>
  </si>
  <si>
    <t>5510210</t>
  </si>
  <si>
    <t>VG 4 Radweg Wackerow - Neuenkirchen</t>
  </si>
  <si>
    <t>Radwegg bedarf dringender Sanierung - stark befahren und zugleich Route des Backsteinweges; Kein Grunderwerb ist zu erforderlich</t>
  </si>
  <si>
    <t>VG 11 Klein Zastrow - Sestellin</t>
  </si>
  <si>
    <t>Planung für 2024 vorgesehen; Baumaßnahme erst nach Genehmigungspflicht für HH 2025 veranschlagt</t>
  </si>
  <si>
    <t>VG 50 Ducherow Kurtshagen - Neuendorf A</t>
  </si>
  <si>
    <t>Risse, Absackung und Abbrüche im gesamten Fahrbahnbereich; dringende Sanierung erforderlich; Ausschreibungsverfahren in 2024</t>
  </si>
  <si>
    <t>VG 63 Brenkenhof - Wussentin</t>
  </si>
  <si>
    <t>1,6 km soll im Hochbau erneuert werden, vorhandene Betondecke muss zewertrümmert werden; bestehende Stufen sind zu beseitigen ( Angleichen) und Entwässerung ist herzurichten; vorhandene Betonstraße ist durch Absacken gekennzeichnet; Planungsleistungen sind 2024 zu beantragen, Baurecht ist zu erlangen, ab 2025 kann gebaut werden</t>
  </si>
  <si>
    <t>VG 58 Butzow - Sanitz Deckenerneuerung</t>
  </si>
  <si>
    <t>4,4 km soll im Hocheinbau erneuert werden; Fahrbahn ist durch Risse, Abbrüche und Absackungen gekennzeichent; dringende Sanierung ist geboten, um Verkehr sicher zu führen; Genehmigungsplanung in 2024</t>
  </si>
  <si>
    <t xml:space="preserve">VG 2 Leist - Karrendorf 1. und 2. BA </t>
  </si>
  <si>
    <t>Planung für 1. und 2. Bauabschnitt ist beauftragt und in Ausführung; gegenwärtig erfolgt im Rahmen der Genehmigungsplanung der Grunderwerb; Bau soll veranschlagt werden, wenn 3. BA fertiggestellt ist und Genehmigungsplanung vorliegt; Plan Beginn Bau 2026; für 2024 und 2024 sind Mittel für weitere Planung vorgesehen</t>
  </si>
  <si>
    <t>VG 2 OD Neuenkirchen</t>
  </si>
  <si>
    <t>auf 1,06 km Komplettausbau der VG 2 in der OD Neuenkirchen; Straße birgt viele Unebenheiten, Risse und Absackungen; eine Flickung ist teilweise nicht mehr möglich; Kreisstraßenabschnitte dahinter sind bereits saniert; Beginn voraussichtlich 2026</t>
  </si>
  <si>
    <t>VG 8 Dersekow Loitz Deckenerneuerung 1. BA</t>
  </si>
  <si>
    <t xml:space="preserve">12 km im Hocheinbau soll ernuert werden, somit ist nur Genehmigungsplanung erforderlich; vorhandene Asphaltstraße ist durch Absackungen und Risse gekennzeichnet; Planung und Bau erfolgen abschnittsweise; 1. Abscnitt 3 km; </t>
  </si>
  <si>
    <t>Die Planung der Ortslage Behrenhoff ist für 2023 vorgesehen; Baumaßnahme erst nach Genehmigungsplanung im HH veranschlagt, voraussichtlich 2026</t>
  </si>
  <si>
    <t>VG 12 OD Züssow Reststrecke</t>
  </si>
  <si>
    <t>marodes Reststück 476 m direkt in Ortslage, Kreisstraßenabschnitte davor und dahinter bereits saniert</t>
  </si>
  <si>
    <t>VG 13 Gützkow - Kölzin Deckenerneuerung</t>
  </si>
  <si>
    <t>Die Planung, Phase 1-8 sollte nach dem Ausschreibungsverfahren im Jahr 2024 beauftragt werden.; Ausbaulänge 3,4 km im Hocheinbau; Fahrbahn ist durch Risse, Abbrüche und Absackungen gekennzeichnet</t>
  </si>
  <si>
    <t>Fahrbahn 2,5 km in sehr schlechtem Zustand durch Risse, Abbrüche und Absenkungen;  Hocheinbau einschließlich Genehmigungsplanung in 2025, so dass kurzfristig in 2026 fertiggestellt werden kann</t>
  </si>
  <si>
    <t>VG 48/49 Bargischow-Gnevezin - Anklamer Fähre - OD Gnevenzin</t>
  </si>
  <si>
    <t>Planung vollständig bauftragt und in LP 2, Deutsche Bahn muss am vorhaben beteiligt werden, da Vollerneuerung des BÜ in 2028 erfolgen soll, vorher wird dem Bau der Kreisstraße nicht zugestimmt, Planiung für BÜ ab 2025; Pflasterstraße kaum mehr befahrbar</t>
  </si>
  <si>
    <t>Genehmigungsplanung liegt seit 2021 vor; Maßnahme war veranschlagt, konnte wegen des Baus der Ortslage VG 57 Lüskow nicht gebaut werden, da die VG 585 als Umleitung diente; der 615 m  lange Abscnitt schließt an den 1. BA (2. TA), der bereits 2018 fertiggestellt wurde</t>
  </si>
  <si>
    <t>in 2023 wurde Planung im HH veranschlagt und bereits beauftragt; Bau soll nach fertigstellung der Genehmigungsplanung 2024 in 2025 beginnen</t>
  </si>
  <si>
    <t>Grundlage für die Ausführung aller investiven Baumaßnahmen im Tiefbau ist die regelung des grunderwerbs; die veranschlagten Mittel die HH-Jahre 2024, 2025, 2026, 2027 beinhalten somit nicht nur den Grunderwerb für Baumaßnahmen in 2024 und Folgejahren, sondern auch dn abschließenden Grunderwerb bereits realisierter Baumaßnahmen aus den Vorjahren</t>
  </si>
  <si>
    <t xml:space="preserve">VG 51 OD Lübs </t>
  </si>
  <si>
    <t>gepflasterte Ortsdurchfahrt (1.370m) soll durch bituminöse Bauweise ersetzt werden und erstmalig eine Regenentwässerung hergestellt werden; Planung ist beauftragt und befindet sich in LP 4; bislang liegt noch keine naturschutzrechtliche Genehmigung vor</t>
  </si>
  <si>
    <t>die 1,58 km lange  Strecke wurde letztmalig 1975 asphaltiert, somit ist der gegenwärtige Zustand sehr schlecht aufgrund von Rissen und Absackungen; Planung ist für 2024 vorgesehen; Ausschreibung für 2026; ausbau soll 2026 / 2027 erfolgen</t>
  </si>
  <si>
    <t>Sehr schlechter baulicher Zustand der Polygonalpflasterstraße; die Reparaturen sind kaum oder gar nicht mehr möglich; Gesamtstrecke 4,8 km soll durch Prüfung ersichtlich werden, ob Hocheinbau möglich ist ab 2026</t>
  </si>
  <si>
    <t>100 Jahre alte Fahrbahnn ist stark zerschlissen, zeigt lokale Absackungen; Straße ist mit 4,5 m nicht breit genug, 1.500 m freie Strecke sowie 200 m Ortslage müssen den Verkehrsbedingungen angepasst werden; Planung in 2023 ist Voraussetzng, um in 2025 bauen zu könne</t>
  </si>
  <si>
    <t>Straße entspricht nur noch einem ländlichen Weg; es muss eine grundhafte Erneuerung erfolgen; planung in 2023 / 2024</t>
  </si>
  <si>
    <t>Gegenwärtiger Straßenzustand ist katastrophal; Fahrbahnoberfläche weist Risse und Absackungen auf; Straßenentwässerung muss komplett erneuert werden; 2023 wird Naturschutzgenehmigung erwrtet; Ausschreibung soll in 2026 stattfinden</t>
  </si>
  <si>
    <t>VG 68 Dargitz - Pasewalk</t>
  </si>
  <si>
    <t>derzeitiger Zustand im schlechten Zusatnd; verschiedene Beläge, die teils in sehr mangelhaftem Zustand sind; Abschnittsweiser bau ab 2027</t>
  </si>
  <si>
    <t>VG 67, L 312 - L 32 über Neuensund, 1. BA Abzweig Gehren - Neuensund</t>
  </si>
  <si>
    <t>Gesamtlänge 6.019 m die in Abschnitten ausgebaut werde; Bau und Bauüberwachung sind für 2025 / 2026 geplant; Planungenerfolgen 2024</t>
  </si>
  <si>
    <t xml:space="preserve"> Ausbau der 4,2 km langen Strecke soll möglichst im Hocheinbau ausgebaut werden; 2020 wurde die Brücke erneuert; Planung ist für 2024 anvisiert, der Bau ab 2026</t>
  </si>
  <si>
    <t>die 2.450 m lange Kreisstraße ist im ungenügenden Zustand und soll 2026 in Bauabschnitten ausgebaut werden; für 2025 sind Vermessung undertse Planungsphasen vorgesehen</t>
  </si>
  <si>
    <t>Brücke über die Zarow im Zuge der K VG 52</t>
  </si>
  <si>
    <t>Brücke muss laut Brückenprüfung und Gutachten abgerissen und ersetzt werden</t>
  </si>
  <si>
    <t>im Hocheinbau sollen Trag- und Deckschicht erneuert werden sowie Ausweichstellen sollen entstehen; Unterteilung in 2 Teilabschnitte</t>
  </si>
  <si>
    <t>VG 68 Schönwalde - Dargitz</t>
  </si>
  <si>
    <t>derzeitiger Zustand ist mangelhaft auch wegen zu dünnem Asphaltbelag</t>
  </si>
  <si>
    <t>VG 70 Blumenhagen - Neu Stolzenburg, AB 10, Knoten Abzweig VG 68 - OA Neu Stolzenburg</t>
  </si>
  <si>
    <t>auf einer Länge von 1.350 m muss die Fahrbahndecke erneuert werden; aufgrund des Hocheinbaus liegt vereinfachte Planung vor und der Bau kann in 2024 beginnen</t>
  </si>
  <si>
    <t>erste planungsphasen sollen 2025 beauftragt werden; Erneuerung im Hocheinbau ist ab 2027 vorgesehen</t>
  </si>
  <si>
    <t>VG 101, L 35  Kronsberg - Müssentin - Anschluss Kiesgrube</t>
  </si>
  <si>
    <t>Gesamtlänge von 1.741 m ist in einem schlechten Zustand; erste Planungsphase, Baugrunduntersuchung und Vermessung soll 2025 bauftragt werden; Ausbau ist ab 2026 geplant; in 2027 werden Planungskosten veranschlagt</t>
  </si>
  <si>
    <t>VG 43 Zirchow bis Flughafen</t>
  </si>
  <si>
    <t>Fahrbahn besteht aus Betonplatten, die durch Verwerfungen und Risse gekennzeichent ist; aufgrund baulicher Entwicklung ( 1500 WE) wird Fahrbahn mehr strapaziert, Planung soll 2024 erfolgen</t>
  </si>
  <si>
    <t>VG 46 B 110 Karnin 2. BA</t>
  </si>
  <si>
    <t>VG 46 B 110 Karnin 1. BA</t>
  </si>
  <si>
    <t>Baulänge beträgt 2,08 km; Fahrbahn ist durch zahlreiche Risse und Abbrüche gekennzeichnet; Erneuerung soll in Hocheinbau erfolgen; Planung und Bau für den 2. BA ist in 2025 vorgesehen, der 3. BA soll in 2026 erneuert werden</t>
  </si>
  <si>
    <t>Baulänge beträgt  700 m; Fahrbahn ist durch zahlreiche Risse und Abbrüche gekennzeichnet; Erneuerung soll in Hocheinbau erfolgen; Planung und Bau für den 1. BA ist in 2024 vorgesehen, der 2. BA ist in 2025 vorgesehender, der  3. BA soll in 2026 erneuert werden</t>
  </si>
  <si>
    <t>VG 41 Reetzow - Ulrichshorst Deckenerneuerung</t>
  </si>
  <si>
    <t>Fahrbahn ist dringend sanierungsbedürftig auf 3.500 m Länge; Maßnahme soll in Hocheinbau saniert werden</t>
  </si>
  <si>
    <t>VG 35 Suckow-Morgenitz</t>
  </si>
  <si>
    <t>Optimierung der Fahrbahnbreite durch grundhaften Ausbau; Rest der Strecke  im Hocheinbau  in Asphaltbauweise zu befestigen; Baulänge ist 1.800 m</t>
  </si>
  <si>
    <t>Zur Verbesserung der derzeitig bestehenden Verkehrsbedingungen soll unter Optimierung der Fahrbahnbreite ein Grundhafter Ausbau durchgeführt werden auf 470 m Länge</t>
  </si>
  <si>
    <t>Erneuerung im Hocheinbau auf 2,0 km Länge</t>
  </si>
  <si>
    <t>Kreisstraße ist in einem besonders schlechten Zustand; Planung befindet sich in LP 4; Baurecht ist in 2023 zu erwarten; die Ansätze in 2024 dienen der Fortführung und Planung</t>
  </si>
  <si>
    <t>VG 22 und VG 23 Erneuerung Durchlässe</t>
  </si>
  <si>
    <t>Massive Schäden wurden auf den Fahrbahnen der VG 22 und VG 23 festgestellt; Ursache sind defekte Durchlässe, die kurzfristig eneuert werden müssen, da ansonsten eine Sperrung der Kreisstraße droht; LP 5 bis LP 8 muss noch beantragt werden, so dass Bau in 2024 ausgefüßhrt werden kann</t>
  </si>
  <si>
    <t>Erneuerung der Fahrbahn im kombinierten Hoch/Tiefbau; dringend sanierungsbedürftig</t>
  </si>
  <si>
    <t>Sehr reparaturbedürftige Radweg soll als Förderprojekt im Programm Radnetz D instand gesetzt werden; Ansatz beinhaltet Planungskosten für 2024 und Baukosten für 2026; Antrag wird kurzfristig gestellt; Bau und Abrechnung soll bis Ende 2028 abgeschlossen sein</t>
  </si>
  <si>
    <t>Radweg Peenemünde - Karlshagen</t>
  </si>
  <si>
    <t>Radweg Wolgast - Mölschow</t>
  </si>
  <si>
    <t>VG 104 Alt Tellin - Heydenhof</t>
  </si>
  <si>
    <t>Baulänge ca. 3.286 m; grundhafter Ausbau in Asphaltweise nötig</t>
  </si>
  <si>
    <t>VG 43 OD Zirchow bis Ferienwohnung</t>
  </si>
  <si>
    <t>Kreisstraße befindet sich zwischen Flugplatz uind Feriensiedlung, Baulänge ca. 780; grundhafter Ausbau in Asphaltbauweise</t>
  </si>
  <si>
    <t>VG 35 Morgenitz  - Dewichow</t>
  </si>
  <si>
    <t>Gessamtlänge 2.054 m bis Beginn Ortslage Dewichow; im Hocheinbau in Asphaltbauweise</t>
  </si>
  <si>
    <t>VG 35 Dewichow - Balm</t>
  </si>
  <si>
    <t>Baulänge 3.430 m, davon 270 in Ortslage Balm; grundhafter Ausbau im Hocheinbau in Asphaltbauweise</t>
  </si>
  <si>
    <t>VG 32 OD Murchin</t>
  </si>
  <si>
    <t>Ausbaulänge ca. 400m; grundhaft in Asphaltbauweise zu befestigen; nur Planungskosten</t>
  </si>
  <si>
    <t>VG 24 Kröslin - Hollendorf</t>
  </si>
  <si>
    <t>Ausbaulänge 1.841 zwischen Kröslin und Hollendorf; Deckenerneuerung in Asphaltbauweise; Planung ist noch zu beantragen</t>
  </si>
  <si>
    <t>VG 70 Erschließung Gewerbegebiet Pasewalk</t>
  </si>
  <si>
    <t>1260000</t>
  </si>
  <si>
    <t>Atelier Otto - Niemeyer - Holstein</t>
  </si>
  <si>
    <t>Erweiterungsbau Museum Atelier Otto Niemeyer-Holstein Koserow</t>
  </si>
  <si>
    <t>Naturschutzzentrum Karlshagen</t>
  </si>
  <si>
    <t>Errichtung Feuerwehrtechnsiche Zentrale</t>
  </si>
  <si>
    <t>Kultur, Bildung und Schulverwaltung</t>
  </si>
  <si>
    <t>Neubau Einfeldsporthalle am Neubau RBB Greifswald</t>
  </si>
  <si>
    <t>Berufsschule Greifswald, Schaffung eines Berufsschulzentrums</t>
  </si>
  <si>
    <t>2170106</t>
  </si>
  <si>
    <t>217010620160007</t>
  </si>
  <si>
    <t>Lilienthal-Gymnasium Anklam</t>
  </si>
  <si>
    <t>2170108</t>
  </si>
  <si>
    <t>energetische Sanierung und Umbau des Standortes Gymnasium Gützkow</t>
  </si>
  <si>
    <t>Errichtung eines Stützpunktes in Wolgast für die Kreistraßenmeisterei LK VG</t>
  </si>
  <si>
    <t>energetische Sanierung Demminer Straße 71-73 , Anklam</t>
  </si>
  <si>
    <t>Leipziger Allee 26 - Parkplätze und Hofbefestigung</t>
  </si>
  <si>
    <t>Erwerb von zum Kauf angebotenen Grundstücken innerhalb eines Planjahres</t>
  </si>
  <si>
    <t>energetische Sanierung Verwaltungsstandort Leipziger Allee 26, Anklam</t>
  </si>
  <si>
    <t>Demminer Str. 71 -73 Zufahrt und Parkplatz nach Verlegung Fernwärmeleitung</t>
  </si>
  <si>
    <t>114020020200008</t>
  </si>
  <si>
    <t>Sporthalle Gymnasium Anklam</t>
  </si>
  <si>
    <t>RBB Wolgast-Torgelow</t>
  </si>
  <si>
    <t>BS Wolgast, Erweiterungsbau</t>
  </si>
  <si>
    <t>Kauf eines Sicherheitstresen</t>
  </si>
  <si>
    <t>notdürftigeingebaute Sicherheitstresen muss ersetzt werden</t>
  </si>
  <si>
    <t>Kauf von Teeküchenmobiliar</t>
  </si>
  <si>
    <t>Sonstige Investitionsprojekte</t>
  </si>
  <si>
    <t>Kauf von Fahrzeugen</t>
  </si>
  <si>
    <t>Erworbenes Gebäude muss saniert werden - Die mit einem Hauptgebäude (Naturschutzzentrum) und einem Garagentrakt bebaute Liegenschaft wurde dem LK V-G seitens der Bundesanstalt für Immobilienaufgaben (BIMA) zum Kauf angeboten.</t>
  </si>
  <si>
    <t>Ersatzbeschaffung ggf. Neuanschaffung bei Unaufschiebbarkeit ungeplanter, sofort umzusetzender Maßnahmen</t>
  </si>
  <si>
    <t>Neubau Carport Rettungswache Jarmen</t>
  </si>
  <si>
    <t>Rettungswache 1 - Albinshof</t>
  </si>
  <si>
    <t>Rettungswache 2 - Hintersee</t>
  </si>
  <si>
    <t>Rettungswache 5 - Murchin</t>
  </si>
  <si>
    <t>Neubau Verwaltungsgebäude Demminer Str. 74, Anklam</t>
  </si>
  <si>
    <t>Förderschule</t>
  </si>
  <si>
    <t>RBB Wolgast-Torgelow, Standort Wolgast</t>
  </si>
  <si>
    <t>Greifen-Gymnasium Ueckermünde</t>
  </si>
  <si>
    <t>Runge-Gymnasium Wolgast</t>
  </si>
  <si>
    <t>Ersatzbeschaffung Stufenbarren</t>
  </si>
  <si>
    <t>Ersatzbeschaffung Stufenbarren für den Sportunterricht (Da die Position ziemlich hoch ist, habe ich sie einzeln aufgeführt, könnte aber sonst in die vorherige Position mit aufgenommen werden, wenn die Summe erhöht wird.)</t>
  </si>
  <si>
    <t>Kreismusikschule Uecker-Randow</t>
  </si>
  <si>
    <t>Ersatzbeschaffung Instrumente</t>
  </si>
  <si>
    <t>Kreismusikschule Wolgast-Anklam</t>
  </si>
  <si>
    <t>Ersatzbeschaffung Radauswuchtmaschine</t>
  </si>
  <si>
    <t>Ersatzbeschaffung von defektem und veraltetem Unterrichtsmittel im Fachbereich KFM zur Absicherung des Unterrichts und Erfüllung der Lehrpläne</t>
  </si>
  <si>
    <t>Förderschule Behrenhoff</t>
  </si>
  <si>
    <t>Transporter 3-Sitzer; 3,5 t, Lacklänge 3,0 m, geschlossener Kasten</t>
  </si>
  <si>
    <t>Transportwagen für die Hausmeister für Arbeiten außerhalb unseres Schulgeländes - für Transport von Gütern, kleine Umzüge und Besorgung von Material</t>
  </si>
  <si>
    <t>RBB Greifswald</t>
  </si>
  <si>
    <t>Anschaffung Kombi-Klima Servicestation ASC2000G
R134 a/</t>
  </si>
  <si>
    <t xml:space="preserve">Neuanschaffung zur weiteren Ausstattungserweiterung um die Anforderungen der Lernpläne zu erfüllen. </t>
  </si>
  <si>
    <t>Lagercontainer + Transport</t>
  </si>
  <si>
    <t>für die Aufbewarung von Verbrauchsmaterial z.B. Toilettenpapier, Handtuchpapier, Elektromaterial usw.) zwecks "Brandlast"</t>
  </si>
  <si>
    <t>Anschaffung Steuergerätediagnose KTS 995</t>
  </si>
  <si>
    <t>Ersatzbeschaffung Musikinstrumente</t>
  </si>
  <si>
    <t>Ersatzbeschaffung für veraltete und defekte Musikinstrumente                         Klavier</t>
  </si>
  <si>
    <t>Regenschutz auf dem Schulhof (seit Jahren in unserer Investitionsplanung enthalten)</t>
  </si>
  <si>
    <t>Überdachungen auf dem Schulhof schaffen (mehrere kleine Insellösungen)</t>
  </si>
  <si>
    <t>Doppelachsanhänger 3,5 t mit Aufsatz, 3-Seitenkipper</t>
  </si>
  <si>
    <t>Transportmittel für die Hausmeister für Arbeiten außerhalb unseres Schulgeländes - für Transport von Gütern, kleine Umzüge und Besorgung von Material</t>
  </si>
  <si>
    <t>Einrichtung 
Snoezelen-Raum</t>
  </si>
  <si>
    <t>Anschaffung und Montage von Sitz- und Liegeflächen, Wasserbett, Licht und Ton. 
Unterrichtsversorgung schwerst- und mehrfachbehinderter Schüler.
Dieser wird im Rahmen des Medienbildungs- und Raumnutzungskonzept neu gestaltet. Weshalb eine vorherigen Umsetzung in 2022 und 2023 nicht möglich war.</t>
  </si>
  <si>
    <t>Ersatzbeschaffung für Raum 26
Klavier</t>
  </si>
  <si>
    <t>Anschaffung Messtechnik - Abgasmessung</t>
  </si>
  <si>
    <t>Ersatzbeschaffung Rasentraktor inkl. Zubehör</t>
  </si>
  <si>
    <t>Gestaltung Pausenbereich Berufsschule</t>
  </si>
  <si>
    <t>Sitz- und Unterstellmöglichkeiten; Schaffung eines Außenbereiches für Schüler und Lehrlinge zur körperlichen Regenerierung zwischen den Unterrichtsstunden und zur Verbesserung sozialer Kontakte</t>
  </si>
  <si>
    <t>Volkshochschule V-G
Arbeitsstelle Pasewalk</t>
  </si>
  <si>
    <t>Anschaffung Brennofen</t>
  </si>
  <si>
    <t>Erweiterung der Kursangebote</t>
  </si>
  <si>
    <t>Innenliegender Aufzug (Treppenlift)</t>
  </si>
  <si>
    <t>Schaffung eines behindertengerechten Zugangs für das Obergeschoss</t>
  </si>
  <si>
    <t>Anschaffung einer Schulbühne</t>
  </si>
  <si>
    <t>flexible Schulbühne; zur Schaffung einer besonderen Athmosphäre im Schulleben, insbesondere Zeugnisübergabe und Empfang der Auszubildenden in der gemeinsamen polnischen Ausbildung</t>
  </si>
  <si>
    <t>Ersatzbeschaffung Spielgeräte</t>
  </si>
  <si>
    <t>Ersatzbeschaffung Spielgeräte Behrenhoff/Loitz</t>
  </si>
  <si>
    <t>Ausbau und Ausstattung Werkstatt im BZNO für Berufsschulstufe</t>
  </si>
  <si>
    <t>Anschaffung einer Tischfräse, eines Abrichthobels und einer Absaugvorrichtung für sicheres Arbeiten im praktischen Unterricht
Vorbereitung für das praktische Arbeiten nach der Schullaufbahn in Behindertenwerkstätten</t>
  </si>
  <si>
    <t>Überdachung des gepflasterten 
Bereichs auf dem Schulhof + Sitzmöglichkeiten</t>
  </si>
  <si>
    <r>
      <rPr>
        <i/>
        <sz val="8"/>
        <color theme="1"/>
        <rFont val="Arial"/>
        <family val="2"/>
      </rPr>
      <t>(der Eingangsbereich unseres Schulhofes ist nicht sicher und Rollstuhlgerecht, es besteht eine große Gefahrenquelle für die Schüler und Mitarbeiter, dieser Bereich soll gepflastert werden = Konto 5231)</t>
    </r>
    <r>
      <rPr>
        <sz val="8"/>
        <color theme="1"/>
        <rFont val="Arial"/>
        <family val="2"/>
      </rPr>
      <t xml:space="preserve"> 
in diesem Zusammenhang möchten wir eine Überdachung haben, denn wir haben keinerlei Möglichkeiten uns vor den Witterungsbedingungen zu schützen. Außerdem gibt es keine Sitzmöglichkeit für die Schüler im Außenbereich. Wir möchten unter der Überdachung Sitzmöglichkeiten schaffen, unsere Schüler brauchen diese.</t>
    </r>
  </si>
  <si>
    <t>Arbeisgrundlage , da sonst die Unterrichtsdurchführing beeinträchtigt ist.</t>
  </si>
  <si>
    <t>nach Abschreibung alter Instrumente (Klaviere nach 20 Jahren)</t>
  </si>
  <si>
    <t>Schaffung von Aufenthaltsmöglichkeiten für Schüler und Lehrlinge</t>
  </si>
  <si>
    <t>3 Stück Outdoor Tisch-Sitz-Kombinationen; Förderung sozialer Kompetenzen durch PMSA und Sozialpädagogen, Unterricht in Kleinstgruppen außerhalb des Schulgebäudes für Projekte der Nachhaltigkeit möglich</t>
  </si>
  <si>
    <t>Anschaffung Verdunklung/ Rollos</t>
  </si>
  <si>
    <t xml:space="preserve">Neuanschaffung
Siemensallee
 606, 607, 608, 610 
Beimler-Straße </t>
  </si>
  <si>
    <t>Zaun für das 
Aussengelände</t>
  </si>
  <si>
    <t>Umzäunung für Schulhof wird benötigt. Durch die Bebauung des Geländes dient der Zaun zur Sicherheit der Schüler.</t>
  </si>
  <si>
    <t>Ersatzbeschaffung für altes Instrument
Klavier</t>
  </si>
  <si>
    <t>Ersatzbeschaffung für altes Instrument für Saal Anklam, Flügel</t>
  </si>
  <si>
    <t>Hochseilgarten</t>
  </si>
  <si>
    <t>Errichtung eines Hochseilgartens für die Schülerfirma "Die Hochstapler"</t>
  </si>
  <si>
    <t>Akku - Rettungsgerät für die Kreisausbildung</t>
  </si>
  <si>
    <t>Löschgruppenfahrzeug LF 10</t>
  </si>
  <si>
    <t>Mannschaftstransportwagen für Kreisjugendfeuerwehr</t>
  </si>
  <si>
    <t>Mehrzweckfahrzeug PKW</t>
  </si>
  <si>
    <t>Erneuerung Messtechnik Funk</t>
  </si>
  <si>
    <t>Gerätewagen Funk</t>
  </si>
  <si>
    <t>GW - Logistik</t>
  </si>
  <si>
    <t>Leiterprüfstand</t>
  </si>
  <si>
    <t>Schlauchtransportcontainer</t>
  </si>
  <si>
    <t>2 KdoW PKW</t>
  </si>
  <si>
    <t>Ausstattungsgegenstände Katastrophenschutz</t>
  </si>
  <si>
    <t>Chemikalienschutzanzüge</t>
  </si>
  <si>
    <t>Fahrzeuge für Führungseinheiten im Katastrophenschutz</t>
  </si>
  <si>
    <t>Funkausstattung</t>
  </si>
  <si>
    <t>Katastrophenschutztechnik Gefahrgut - Fahrzeuge</t>
  </si>
  <si>
    <t xml:space="preserve">Katastrophenschutztechnik </t>
  </si>
  <si>
    <t>Ölwehr - Technik (Wasser)</t>
  </si>
  <si>
    <t>Rüstwagen</t>
  </si>
  <si>
    <t>.</t>
  </si>
  <si>
    <t>12</t>
  </si>
  <si>
    <t>Mobile Wildkühlzelle</t>
  </si>
  <si>
    <t>Desinfektionswagen</t>
  </si>
  <si>
    <t>Narkosegewehr</t>
  </si>
  <si>
    <t>16</t>
  </si>
  <si>
    <t>Fortführung / Erneuerung Liegenschaftskataster</t>
  </si>
  <si>
    <t>Ersatzbeschaffung von zwei Leica Tachymetern</t>
  </si>
  <si>
    <t>VG 106 Radweg Daberkow - L35 - Antrag auf Fördermittel aus dem Programm "Stadt und Land" wurde 2022 gestellt mit Vorgabe der Fertigstellung Ende 2023; Zuwendungsbescheid liegt Ende Mai 2023 noch immer nicht vor; Bauvorhaben kann nicht fristgemäß umgesetzt werden, daher Neuveranschlagung</t>
  </si>
  <si>
    <t>Umbau L-Schule zur Sonderschule für Schüler mit Förderschwerpunkt "geistige Entwicklung"</t>
  </si>
  <si>
    <t>Gymnasium Ueckermünde Sanierung Tartanbahn</t>
  </si>
  <si>
    <t>Internat Torgelow Straße Pasewalk</t>
  </si>
  <si>
    <t>Biberburg - Neubau der Sonderschule für Schüler mit Förderschwerpunkt "geistiger Entwicklung"</t>
  </si>
  <si>
    <t>in Pasewalk im Haus 1 soll Teeküche ersetzt werden, da diese verschlissen ist (1997 letzte Anschaffung)</t>
  </si>
  <si>
    <t>11</t>
  </si>
  <si>
    <t>Stationäre Messeinrichtung</t>
  </si>
  <si>
    <t>Umrüstung stationärer Messeinrichtungen auf Messgeräte "Vitronic"</t>
  </si>
  <si>
    <t>5420100</t>
  </si>
  <si>
    <t>5480000</t>
  </si>
  <si>
    <t>Neubau der Zuwegung - Platzbefestigung</t>
  </si>
  <si>
    <t>Neubau eines Funktionsgebäudes mit Toilettenanlagen; Sachulungsraum</t>
  </si>
  <si>
    <t>Betriebsgenehmigung für den Industriehafen wurde durch das Land bis zum 31.12.2027 verlängert; Für die Erteilung einer weiteren Verlängerung ist der Ersatznaubau der Ostkaje (Liegeplatz 1) Voraussetzung</t>
  </si>
  <si>
    <t>Radweg Riether Stiege, 2. BA - Antrag auf Fördermittel aus dem Kooperationsvertrag Interreg VI Mecklenburg-Vorpommern / Brandenburg/ Polska wurde 2023 gestellt; Planung liegt vor; Neuveranschlagung im Hinblick auf Fördermöglichkeiten erfoderlich</t>
  </si>
  <si>
    <t>Radweg an der VG 106 Daberkow - L 35</t>
  </si>
  <si>
    <t>VG 65 Knoten mit der L 32 in Strasburg Bahnhofstraße - Knotenpunktausbau mit SBA; wegen Grunderwerbsproblemen konnte nicht mit dem Bau begonnen werden - Bewilligungszeitraum lief ab und wurde nicht verlängert; LK erhielt damals vom SBA einen ZB i.H.v. 75 % der ff. Kosten</t>
  </si>
  <si>
    <t>VG 51  Neuendorf A - B 109</t>
  </si>
  <si>
    <t>VG 62 - Liepen Priemen Kagenow NeetzowStraße ist abgestuft; Kreis unterstützt Gemeinde finanziell; Bau hat 2022 begonnen Fertigstellung erfolgt 2023 und Zahlung des Anteils des LK erfolgt erst in 2024</t>
  </si>
  <si>
    <t>Ersatzbeschaffung für defekten Zahnarztstuhl</t>
  </si>
  <si>
    <t xml:space="preserve">Ersatzbeschaffung Zahnarztstuhl </t>
  </si>
  <si>
    <t>Berufliche Schulen</t>
  </si>
  <si>
    <t>Ersatzbeschaffung für Unterrichtsmittel</t>
  </si>
  <si>
    <t>jährliches Budget für Ersatz- bzw. Naubeschaffungen von Gebrauchsgegenständen mit einem Anschaffungswert bis 5000 EUR, die für den Unterricht und Schulbetrieb an den Förderschulen in Trägerschaft des Landkreises Vorpommern-Greifswald erforderlich sind.</t>
  </si>
  <si>
    <t>jährliches Budget für Ersatz- bzw. Naubeschaffungen von Gebrauchsgegenständen mit einem Anschaffungswert bis 5000 EUR, die für den Unterricht und Schulbetrieb an den Gymnasien in Trägerschaft des Landkreises Vorpommern-Greifswald erforderlich sind.</t>
  </si>
  <si>
    <t>Ersatzbeschaffung von Instrumenten</t>
  </si>
  <si>
    <t>jährliches Budget für Ersatz- bzw. Naubeschaffungen von Gebrauchsgegenständen mit einem Anschaffungswert bis 5000 EUR, die für den Unterricht und Schulbetrieb an den Beruflichen Schulen in Trägerschaft des Landkreises Vorpommern-Greifswald erforderlich si</t>
  </si>
  <si>
    <t>RBB Wolgast - Torgelow, Standort Torgelow</t>
  </si>
  <si>
    <t>jährliches Budget für Ersatz- bzw. Naubeschaffungen von Instrumenten mit einem Anschaffungswert bis 5000 EUR, die zur Absicherung des Musikunterrichtes und zur Erfüllung des Bildungsauftrages in der Kreismusikschule Uecker-Randow in Trägerschaft des Landk</t>
  </si>
  <si>
    <t>jährliches Budget für Ersatz- bzw. Naubeschaffungen von Instrumenten mit einem Anschaffungswert bis 5000 EUR, die zur Absicherung des Musikunterrichtes und zur Erfüllung des Bildungsauftrages in der Kreismusikschule Wolgast-Anklam in Trägerschaft des Land</t>
  </si>
  <si>
    <t>Ersatzbeschaffung Labor-Geschirrspüler</t>
  </si>
  <si>
    <t>Ersatz, der vorhandene Geschirrspüler ist alt und defekt (Chemieunterricht)</t>
  </si>
  <si>
    <t>Oskar - Picht - Gymnasium</t>
  </si>
  <si>
    <t>Begegnungsstätte Plöwen - Abwasser - Kinder- und Jugendbegegnungsstätte "Am Kutzowsee" Plöwen - Abwasseranlage</t>
  </si>
  <si>
    <t>Ersatz Abwasseranlage - Erneuerung der Abwasseranlage - entspricht nicht den gesetzlichen Vorgaben</t>
  </si>
  <si>
    <t>VG 1 B105 bis Riems</t>
  </si>
  <si>
    <t>Hilfeleistungslöschgruppenfahrzeug HLF 10</t>
  </si>
  <si>
    <t>2 mobile LKW - Waagen (Achswaagen)</t>
  </si>
  <si>
    <t>217010820140001</t>
  </si>
  <si>
    <t xml:space="preserve">energetische Sanierung 3.BA Gymnasium Anklam (ehem. Internat, außer KG) </t>
  </si>
  <si>
    <t>Grunderwerb für Neubau Rettungswachen</t>
  </si>
  <si>
    <t>Neubau Feuerwehrtechnische Zentrale Gützkow</t>
  </si>
  <si>
    <t>Sonderschule Wolgast - Umbau L-Schule zur Sonderschule für Schüler mit Förderschwerpunkt "geistige Entwicklung" - FS Wolgast</t>
  </si>
  <si>
    <t>Radwege</t>
  </si>
  <si>
    <t>Ostseeküstenradweg Loissin - Ludwigsburg</t>
  </si>
  <si>
    <t>VG 58 Spantekowe Anklam - Butzow Erneuerung OD Anklam</t>
  </si>
  <si>
    <t>Grunderwerb und Grundstücksverkläufe</t>
  </si>
  <si>
    <t>Stellplatzförderung</t>
  </si>
  <si>
    <t>Sonstige Förderung</t>
  </si>
  <si>
    <t>Katastrophenschutztechnik - Wechsellader mit verschiedenen Abrollcontainern</t>
  </si>
  <si>
    <t>zusätzl. Kredite - Rettungswachen</t>
  </si>
  <si>
    <t>zusätzl. Kredite - GAZ</t>
  </si>
  <si>
    <t>Zwischensumme allgemeine Deckungsmittel</t>
  </si>
  <si>
    <t>zusätz. Kredite - Messgeräte Vitronic</t>
  </si>
  <si>
    <t>Säulenschwenkkran</t>
  </si>
  <si>
    <t xml:space="preserve">Dieser Säulenschwenkkrank wird zur Unterstützung der Durchführung der Belastungsprüfungen der tragbaren Feuerwehrleitern nach DIN EN 1147 bzw. DGUV 305-002 auf den Feuerwehrfahrzeugen benötigt. </t>
  </si>
  <si>
    <t>Austausch Steuer- und Überwachungseinrichtung Atemschutzübungsanlagen</t>
  </si>
  <si>
    <t>Austausch der Steuer- und Überwachungseinheit und der Arbeitsmessgeräte beider Atemschutzübungsanlagen an den FTZ-Standorten Pasewalk und Gützkow. Sowie Austausch der Übungs- und Simulationseinrichtungen am Standort Pasewalk.</t>
  </si>
  <si>
    <t>zusätzl. Kredite - für Brand- und Katastrophenschutz</t>
  </si>
  <si>
    <t>zusätzl. Kredite - für Zielerwartung zur Realisierung</t>
  </si>
  <si>
    <t>Summe der finanzierten Investitionen (Verwaltungsvorschlag)</t>
  </si>
  <si>
    <t>zusätzl. Kredite - nach HH-Gespräch</t>
  </si>
  <si>
    <t>Digitales Bürgerzentrum in der Demminer Str. 70, Anklam</t>
  </si>
  <si>
    <t>Neubau eines digitalen Bürgerzentrums in der Demminer Str. 70, Anklam</t>
  </si>
  <si>
    <t>Planung energetische Sanierung/Schulungszentrum - Zerum Ueckermünde - Planung Energetische Sanierung</t>
  </si>
  <si>
    <t>VG 38 OD Schwennenz</t>
  </si>
  <si>
    <t>Die OD Schwennenz mit einer Länge von ca. 575 m befindet sich im Kreisstraßenabschnitt 30 der VG 83. Durch zunehmende Kiestransporte und LKW-Verkehr kommt es mutmaßlich zu Schäden an Gebäuden, erhöhter Lärmbelastigung und Sicherheitsrisiken in diesem Abschnitt. Zunächst soll die Planung für 2024 beauftragt werden.</t>
  </si>
  <si>
    <t>Anschaffung von Unterrichtsmitteln</t>
  </si>
  <si>
    <t>Anschaffung von technischen Geräten für den Gastronomiebereich im Rahmen des dt.-poln. Berufsschulprojektes mit dem Landkreis Police</t>
  </si>
  <si>
    <t>Ersatzbeschaffung Rasentraktor mit (Kehr-,Schneeräum-, Laubsaugerfunktion)</t>
  </si>
  <si>
    <t>548000020240001</t>
  </si>
  <si>
    <t>126000020240001</t>
  </si>
  <si>
    <t>126000020240002</t>
  </si>
  <si>
    <t>114020020240003</t>
  </si>
  <si>
    <t>231010020240001</t>
  </si>
  <si>
    <t>221010020240001</t>
  </si>
  <si>
    <t>217010020240001</t>
  </si>
  <si>
    <t>263012020220001</t>
  </si>
  <si>
    <t>231010420240001</t>
  </si>
  <si>
    <t>126010320240001</t>
  </si>
  <si>
    <t>217010220220001</t>
  </si>
  <si>
    <t>128010020240001</t>
  </si>
  <si>
    <t>263011020240001</t>
  </si>
  <si>
    <t>Aufgrund eines Reserve-RTW muss Fahrzeug vor Witterungseinflüssen geschützt werde; Doppelgarage wird von vorhandenen Fahrzeugen genutzt</t>
  </si>
  <si>
    <t>217010720240001</t>
  </si>
  <si>
    <t>126000020240003</t>
  </si>
  <si>
    <t>126010320240002</t>
  </si>
  <si>
    <t>126000020240004</t>
  </si>
  <si>
    <t>231010220240001</t>
  </si>
  <si>
    <t>231010320240001</t>
  </si>
  <si>
    <t>114020020240004</t>
  </si>
  <si>
    <t>231010320240002</t>
  </si>
  <si>
    <t>217010420240001</t>
  </si>
  <si>
    <t>263012020240001</t>
  </si>
  <si>
    <t>221010720240001</t>
  </si>
  <si>
    <t>271010020240001</t>
  </si>
  <si>
    <t>221010920240001</t>
  </si>
  <si>
    <t>221011020240001</t>
  </si>
  <si>
    <t>221011020240002</t>
  </si>
  <si>
    <t>114050020240001</t>
  </si>
  <si>
    <t>124040020240001</t>
  </si>
  <si>
    <t>511100020240001</t>
  </si>
  <si>
    <t>542010020240004</t>
  </si>
  <si>
    <t>VG 5 Neuenkirchen bis Kreisverkehr Ortsumgehung B 105</t>
  </si>
  <si>
    <t>Gesamt 
Einzahlungen aus Investitions-tätigkeit
im Finanzplan-zeitraum</t>
  </si>
  <si>
    <t>Gesamt 
Auszahlungen aus Investitions-tätigkeit
im Finanzplan-zeitraum</t>
  </si>
  <si>
    <t>Arbeisgrundlage , da sonst die Unterrichtsdurchführing beeinträchtigt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</si>
</sst>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 _€_-;\-* #,##0\ _€_-;_-* &quot;-&quot;??\ _€_-;_-@_-"/>
    <numFmt numFmtId="166" formatCode="0######"/>
    <numFmt numFmtId="167" formatCode="_-* #,##0.000000\ _€_-;\-* #,##0.000000\ _€_-;_-* &quot;-&quot;??\ _€_-;_-@_-"/>
    <numFmt numFmtId="168" formatCode="0_ ;\-0\ "/>
    <numFmt numFmtId="169" formatCode="_-* #,##0_-;\-* #,##0_-;_-* &quot;-&quot;??_-;_-@_-"/>
  </numFmts>
  <fonts count="39" x14ac:knownFonts="1">
    <font>
      <sz val="10"/>
      <name val="Arial"/>
    </font>
    <font>
      <sz val="11"/>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name val="Arial"/>
      <family val="2"/>
    </font>
    <font>
      <b/>
      <sz val="10"/>
      <name val="Arial"/>
      <family val="2"/>
    </font>
    <font>
      <b/>
      <sz val="12"/>
      <name val="Arial"/>
      <family val="2"/>
    </font>
    <font>
      <sz val="11"/>
      <color theme="1"/>
      <name val="Calibri"/>
      <family val="2"/>
      <scheme val="minor"/>
    </font>
    <font>
      <sz val="8"/>
      <color rgb="FF0070C0"/>
      <name val="Arial"/>
      <family val="2"/>
    </font>
    <font>
      <sz val="11"/>
      <name val="Calibri"/>
      <family val="2"/>
      <scheme val="minor"/>
    </font>
    <font>
      <b/>
      <sz val="10"/>
      <name val="Calibri"/>
      <family val="2"/>
      <scheme val="minor"/>
    </font>
    <font>
      <b/>
      <sz val="11"/>
      <name val="Calibri"/>
      <family val="2"/>
      <scheme val="minor"/>
    </font>
    <font>
      <sz val="10"/>
      <color theme="0" tint="-0.34998626667073579"/>
      <name val="Arial"/>
      <family val="2"/>
    </font>
    <font>
      <sz val="10"/>
      <name val="Arial"/>
      <family val="2"/>
    </font>
    <font>
      <sz val="10"/>
      <color theme="1"/>
      <name val="Arial"/>
      <family val="2"/>
    </font>
    <font>
      <sz val="10"/>
      <color rgb="FFFF0000"/>
      <name val="Arial"/>
      <family val="2"/>
    </font>
    <font>
      <sz val="9"/>
      <color indexed="81"/>
      <name val="Segoe UI"/>
      <family val="2"/>
    </font>
    <font>
      <b/>
      <sz val="9"/>
      <color indexed="81"/>
      <name val="Segoe UI"/>
      <family val="2"/>
    </font>
    <font>
      <sz val="8"/>
      <color theme="1"/>
      <name val="Arial"/>
      <family val="2"/>
    </font>
    <font>
      <i/>
      <sz val="8"/>
      <color theme="1"/>
      <name val="Arial"/>
      <family val="2"/>
    </font>
    <font>
      <b/>
      <sz val="8"/>
      <color rgb="FFFF0000"/>
      <name val="Arial"/>
      <family val="2"/>
    </font>
    <font>
      <sz val="8"/>
      <color theme="1"/>
      <name val="Calibri"/>
      <family val="2"/>
      <scheme val="minor"/>
    </font>
    <font>
      <b/>
      <i/>
      <sz val="8"/>
      <color theme="3" tint="-0.249977111117893"/>
      <name val="Arial"/>
      <family val="2"/>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gray0625">
        <fgColor theme="3" tint="0.59996337778862885"/>
        <bgColor theme="0" tint="-0.1498764000366222"/>
      </patternFill>
    </fill>
    <fill>
      <patternFill patternType="gray0625">
        <fgColor theme="3" tint="0.59996337778862885"/>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0000"/>
        <bgColor rgb="FFFF0000"/>
      </patternFill>
    </fill>
    <fill>
      <patternFill patternType="solid">
        <fgColor rgb="FFFF0000"/>
        <bgColor indexed="64"/>
      </patternFill>
    </fill>
  </fills>
  <borders count="8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auto="1"/>
      </right>
      <top style="thin">
        <color indexed="64"/>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thin">
        <color indexed="64"/>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top style="thin">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
      <left style="hair">
        <color auto="1"/>
      </left>
      <right style="thin">
        <color indexed="64"/>
      </right>
      <top style="thin">
        <color indexed="64"/>
      </top>
      <bottom/>
      <diagonal/>
    </border>
    <border>
      <left style="hair">
        <color auto="1"/>
      </left>
      <right style="hair">
        <color auto="1"/>
      </right>
      <top style="thin">
        <color indexed="64"/>
      </top>
      <bottom/>
      <diagonal/>
    </border>
    <border>
      <left style="hair">
        <color auto="1"/>
      </left>
      <right style="hair">
        <color auto="1"/>
      </right>
      <top/>
      <bottom style="hair">
        <color auto="1"/>
      </bottom>
      <diagonal/>
    </border>
    <border>
      <left style="thin">
        <color indexed="64"/>
      </left>
      <right style="hair">
        <color auto="1"/>
      </right>
      <top style="thin">
        <color indexed="64"/>
      </top>
      <bottom/>
      <diagonal/>
    </border>
    <border>
      <left style="hair">
        <color auto="1"/>
      </left>
      <right/>
      <top style="thin">
        <color indexed="64"/>
      </top>
      <bottom/>
      <diagonal/>
    </border>
    <border>
      <left/>
      <right/>
      <top style="thin">
        <color indexed="64"/>
      </top>
      <bottom/>
      <diagonal/>
    </border>
    <border>
      <left/>
      <right style="hair">
        <color auto="1"/>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indexed="64"/>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thin">
        <color indexed="64"/>
      </left>
      <right style="hair">
        <color auto="1"/>
      </right>
      <top style="medium">
        <color indexed="64"/>
      </top>
      <bottom style="medium">
        <color indexed="64"/>
      </bottom>
      <diagonal/>
    </border>
    <border>
      <left style="hair">
        <color auto="1"/>
      </left>
      <right style="thin">
        <color indexed="64"/>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thin">
        <color auto="1"/>
      </left>
      <right style="thin">
        <color auto="1"/>
      </right>
      <top/>
      <bottom/>
      <diagonal/>
    </border>
  </borders>
  <cellStyleXfs count="7182">
    <xf numFmtId="0" fontId="0" fillId="0" borderId="0"/>
    <xf numFmtId="164" fontId="17" fillId="0" borderId="0" applyFont="0" applyFill="0" applyBorder="0" applyAlignment="0" applyProtection="0"/>
    <xf numFmtId="164" fontId="17" fillId="0" borderId="0" applyFont="0" applyFill="0" applyBorder="0" applyAlignment="0" applyProtection="0"/>
    <xf numFmtId="0" fontId="23" fillId="0" borderId="0"/>
    <xf numFmtId="0" fontId="17" fillId="0" borderId="0"/>
    <xf numFmtId="0" fontId="17" fillId="0" borderId="0"/>
    <xf numFmtId="0" fontId="17" fillId="0" borderId="0"/>
    <xf numFmtId="0" fontId="16" fillId="0" borderId="0"/>
    <xf numFmtId="9" fontId="1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7" fillId="0" borderId="0"/>
    <xf numFmtId="0" fontId="15" fillId="0" borderId="0"/>
    <xf numFmtId="0" fontId="14" fillId="0" borderId="0"/>
    <xf numFmtId="0" fontId="14" fillId="0" borderId="0"/>
    <xf numFmtId="0" fontId="13" fillId="0" borderId="0"/>
    <xf numFmtId="0" fontId="13" fillId="0" borderId="0"/>
    <xf numFmtId="0" fontId="13" fillId="0" borderId="0"/>
    <xf numFmtId="0" fontId="12" fillId="0" borderId="0"/>
    <xf numFmtId="164" fontId="12" fillId="0" borderId="0" applyFont="0" applyFill="0" applyBorder="0" applyAlignment="0" applyProtection="0"/>
    <xf numFmtId="0" fontId="12"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9" fontId="29" fillId="0" borderId="0" applyFont="0" applyFill="0" applyBorder="0" applyAlignment="0" applyProtection="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7" fillId="0" borderId="0"/>
    <xf numFmtId="164" fontId="1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9" fontId="1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17"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2" fillId="0" borderId="0"/>
    <xf numFmtId="0" fontId="1" fillId="0" borderId="0"/>
  </cellStyleXfs>
  <cellXfs count="386">
    <xf numFmtId="0" fontId="0" fillId="0" borderId="0" xfId="0"/>
    <xf numFmtId="0" fontId="17" fillId="0" borderId="0" xfId="0" applyFont="1" applyFill="1" applyBorder="1"/>
    <xf numFmtId="0" fontId="17" fillId="0" borderId="0" xfId="0" applyFont="1"/>
    <xf numFmtId="0" fontId="21" fillId="0" borderId="13" xfId="0" applyFont="1" applyBorder="1" applyAlignment="1">
      <alignment horizontal="center"/>
    </xf>
    <xf numFmtId="0" fontId="21" fillId="0" borderId="0" xfId="0" applyFont="1" applyAlignment="1">
      <alignment horizontal="center"/>
    </xf>
    <xf numFmtId="0" fontId="17" fillId="0" borderId="0" xfId="0" applyFont="1" applyBorder="1"/>
    <xf numFmtId="0" fontId="21" fillId="0" borderId="0" xfId="0" applyFont="1" applyAlignment="1">
      <alignment vertical="center"/>
    </xf>
    <xf numFmtId="3" fontId="21" fillId="3" borderId="21" xfId="0" applyNumberFormat="1" applyFont="1" applyFill="1" applyBorder="1" applyAlignment="1">
      <alignment horizontal="center" vertical="center" wrapText="1"/>
    </xf>
    <xf numFmtId="3" fontId="21" fillId="3" borderId="26" xfId="0" applyNumberFormat="1" applyFont="1" applyFill="1" applyBorder="1" applyAlignment="1">
      <alignment horizontal="center" vertical="center" wrapText="1"/>
    </xf>
    <xf numFmtId="0" fontId="17" fillId="0" borderId="1" xfId="0" applyFont="1" applyBorder="1"/>
    <xf numFmtId="165" fontId="21" fillId="4" borderId="22" xfId="1" applyNumberFormat="1" applyFont="1" applyFill="1" applyBorder="1" applyAlignment="1">
      <alignment vertical="center"/>
    </xf>
    <xf numFmtId="165" fontId="21" fillId="4" borderId="11" xfId="1" applyNumberFormat="1" applyFont="1" applyFill="1" applyBorder="1" applyAlignment="1">
      <alignment vertical="center"/>
    </xf>
    <xf numFmtId="165" fontId="17" fillId="0" borderId="0" xfId="1" applyNumberFormat="1" applyFont="1" applyBorder="1"/>
    <xf numFmtId="165" fontId="17" fillId="0" borderId="0" xfId="1" applyNumberFormat="1" applyFont="1"/>
    <xf numFmtId="165" fontId="17" fillId="0" borderId="14" xfId="1" applyNumberFormat="1" applyFont="1" applyBorder="1"/>
    <xf numFmtId="165" fontId="17" fillId="0" borderId="15" xfId="1" applyNumberFormat="1" applyFont="1" applyBorder="1"/>
    <xf numFmtId="165" fontId="17" fillId="0" borderId="4" xfId="1" applyNumberFormat="1" applyFont="1" applyBorder="1"/>
    <xf numFmtId="165" fontId="17" fillId="0" borderId="16" xfId="1" applyNumberFormat="1" applyFont="1" applyBorder="1"/>
    <xf numFmtId="165" fontId="17" fillId="0" borderId="17" xfId="1" applyNumberFormat="1" applyFont="1" applyBorder="1"/>
    <xf numFmtId="165" fontId="17" fillId="0" borderId="18" xfId="1" applyNumberFormat="1" applyFont="1" applyBorder="1"/>
    <xf numFmtId="165" fontId="17" fillId="0" borderId="0" xfId="0" applyNumberFormat="1" applyFont="1"/>
    <xf numFmtId="0" fontId="28" fillId="0" borderId="0" xfId="0" applyFont="1"/>
    <xf numFmtId="165" fontId="21" fillId="4" borderId="29" xfId="1" applyNumberFormat="1" applyFont="1" applyFill="1" applyBorder="1" applyAlignment="1">
      <alignment vertical="center"/>
    </xf>
    <xf numFmtId="165" fontId="21" fillId="4" borderId="17" xfId="1" applyNumberFormat="1" applyFont="1" applyFill="1" applyBorder="1" applyAlignment="1">
      <alignment vertical="center"/>
    </xf>
    <xf numFmtId="165" fontId="21" fillId="4" borderId="18" xfId="1" applyNumberFormat="1" applyFont="1" applyFill="1" applyBorder="1" applyAlignment="1">
      <alignment vertical="center"/>
    </xf>
    <xf numFmtId="165" fontId="21" fillId="4" borderId="28" xfId="1" applyNumberFormat="1" applyFont="1" applyFill="1" applyBorder="1" applyAlignment="1">
      <alignment vertical="center"/>
    </xf>
    <xf numFmtId="165" fontId="17" fillId="0" borderId="6" xfId="1" applyNumberFormat="1" applyFont="1" applyBorder="1"/>
    <xf numFmtId="165" fontId="17" fillId="0" borderId="2" xfId="1" applyNumberFormat="1" applyFont="1" applyBorder="1"/>
    <xf numFmtId="165" fontId="17" fillId="0" borderId="11" xfId="1" applyNumberFormat="1" applyFont="1" applyFill="1" applyBorder="1"/>
    <xf numFmtId="0" fontId="18" fillId="2" borderId="26" xfId="0" applyFont="1" applyFill="1" applyBorder="1" applyAlignment="1">
      <alignment horizontal="center" vertical="top" wrapText="1"/>
    </xf>
    <xf numFmtId="0" fontId="17" fillId="0" borderId="0" xfId="0" applyFont="1" applyFill="1" applyBorder="1" applyAlignment="1">
      <alignment vertical="top"/>
    </xf>
    <xf numFmtId="0" fontId="17" fillId="0" borderId="0" xfId="0" applyFont="1" applyAlignment="1">
      <alignment horizontal="center" vertical="top" wrapText="1"/>
    </xf>
    <xf numFmtId="0" fontId="17" fillId="0" borderId="0" xfId="0" applyFont="1" applyFill="1" applyAlignment="1">
      <alignment horizontal="center" vertical="top" wrapText="1"/>
    </xf>
    <xf numFmtId="0" fontId="17" fillId="0" borderId="0" xfId="0" applyFont="1" applyFill="1" applyBorder="1" applyAlignment="1">
      <alignment horizontal="left" vertical="top" wrapText="1"/>
    </xf>
    <xf numFmtId="49" fontId="17" fillId="0" borderId="0" xfId="0" applyNumberFormat="1" applyFont="1" applyAlignment="1">
      <alignment horizontal="center" vertical="top" wrapText="1"/>
    </xf>
    <xf numFmtId="0" fontId="17" fillId="0" borderId="0" xfId="0" applyFont="1" applyAlignment="1">
      <alignment horizontal="left" vertical="top" wrapText="1"/>
    </xf>
    <xf numFmtId="0" fontId="22" fillId="0" borderId="0" xfId="4" applyFont="1" applyBorder="1" applyAlignment="1">
      <alignment vertical="top"/>
    </xf>
    <xf numFmtId="0" fontId="17" fillId="0" borderId="0" xfId="4" applyFont="1" applyAlignment="1">
      <alignment vertical="top"/>
    </xf>
    <xf numFmtId="0" fontId="25" fillId="0" borderId="0" xfId="3" applyFont="1" applyAlignment="1">
      <alignment vertical="top"/>
    </xf>
    <xf numFmtId="0" fontId="18" fillId="2" borderId="24" xfId="4" applyFont="1" applyFill="1" applyBorder="1" applyAlignment="1">
      <alignment horizontal="center" vertical="top" wrapText="1"/>
    </xf>
    <xf numFmtId="0" fontId="18" fillId="2" borderId="26" xfId="4" applyFont="1" applyFill="1" applyBorder="1" applyAlignment="1">
      <alignment horizontal="center" vertical="top" wrapText="1"/>
    </xf>
    <xf numFmtId="49" fontId="18" fillId="2" borderId="25" xfId="4" applyNumberFormat="1" applyFont="1" applyFill="1" applyBorder="1" applyAlignment="1">
      <alignment horizontal="center" vertical="top" wrapText="1"/>
    </xf>
    <xf numFmtId="0" fontId="18" fillId="2" borderId="21" xfId="4" applyFont="1" applyFill="1" applyBorder="1" applyAlignment="1">
      <alignment horizontal="center" vertical="top" wrapText="1"/>
    </xf>
    <xf numFmtId="3" fontId="18" fillId="2" borderId="21" xfId="4" applyNumberFormat="1" applyFont="1" applyFill="1" applyBorder="1" applyAlignment="1">
      <alignment horizontal="center" vertical="top" wrapText="1"/>
    </xf>
    <xf numFmtId="3" fontId="18" fillId="2" borderId="26" xfId="4" applyNumberFormat="1" applyFont="1" applyFill="1" applyBorder="1" applyAlignment="1">
      <alignment horizontal="center" vertical="top" wrapText="1"/>
    </xf>
    <xf numFmtId="0" fontId="17" fillId="0" borderId="0" xfId="4" applyFont="1" applyFill="1" applyAlignment="1">
      <alignment horizontal="center" vertical="top"/>
    </xf>
    <xf numFmtId="0" fontId="19" fillId="0" borderId="23" xfId="4" applyFont="1" applyFill="1" applyBorder="1" applyAlignment="1">
      <alignment horizontal="center" vertical="top" wrapText="1"/>
    </xf>
    <xf numFmtId="49" fontId="19" fillId="0" borderId="9" xfId="4" applyNumberFormat="1" applyFont="1" applyFill="1" applyBorder="1" applyAlignment="1">
      <alignment horizontal="center" vertical="top" wrapText="1"/>
    </xf>
    <xf numFmtId="49" fontId="19" fillId="0" borderId="7" xfId="4" applyNumberFormat="1" applyFont="1" applyFill="1" applyBorder="1" applyAlignment="1">
      <alignment horizontal="center" vertical="top" wrapText="1"/>
    </xf>
    <xf numFmtId="0" fontId="19" fillId="0" borderId="8" xfId="4" applyNumberFormat="1" applyFont="1" applyFill="1" applyBorder="1" applyAlignment="1">
      <alignment horizontal="left" vertical="top" wrapText="1"/>
    </xf>
    <xf numFmtId="0" fontId="18" fillId="0" borderId="7" xfId="4" applyFont="1" applyFill="1" applyBorder="1" applyAlignment="1">
      <alignment horizontal="left" vertical="top" wrapText="1"/>
    </xf>
    <xf numFmtId="3" fontId="19" fillId="0" borderId="8" xfId="4" applyNumberFormat="1" applyFont="1" applyFill="1" applyBorder="1" applyAlignment="1">
      <alignment horizontal="right" vertical="top" wrapText="1"/>
    </xf>
    <xf numFmtId="3" fontId="19" fillId="0" borderId="9" xfId="4" applyNumberFormat="1" applyFont="1" applyFill="1" applyBorder="1" applyAlignment="1">
      <alignment horizontal="right" vertical="top"/>
    </xf>
    <xf numFmtId="0" fontId="19" fillId="0" borderId="3" xfId="4" applyFont="1" applyFill="1" applyBorder="1" applyAlignment="1">
      <alignment horizontal="center" vertical="top" wrapText="1"/>
    </xf>
    <xf numFmtId="0" fontId="19" fillId="0" borderId="1" xfId="4" applyFont="1" applyFill="1" applyBorder="1" applyAlignment="1">
      <alignment horizontal="center" vertical="top" wrapText="1"/>
    </xf>
    <xf numFmtId="49" fontId="19" fillId="0" borderId="20" xfId="4" applyNumberFormat="1" applyFont="1" applyFill="1" applyBorder="1" applyAlignment="1">
      <alignment horizontal="center" vertical="top" wrapText="1"/>
    </xf>
    <xf numFmtId="0" fontId="19" fillId="0" borderId="2" xfId="4" applyNumberFormat="1" applyFont="1" applyFill="1" applyBorder="1" applyAlignment="1">
      <alignment horizontal="left" vertical="top" wrapText="1"/>
    </xf>
    <xf numFmtId="0" fontId="19" fillId="0" borderId="20" xfId="4" applyFont="1" applyFill="1" applyBorder="1" applyAlignment="1">
      <alignment horizontal="left" vertical="top" wrapText="1"/>
    </xf>
    <xf numFmtId="3" fontId="19" fillId="0" borderId="1" xfId="4" applyNumberFormat="1" applyFont="1" applyFill="1" applyBorder="1" applyAlignment="1">
      <alignment horizontal="right" vertical="top"/>
    </xf>
    <xf numFmtId="0" fontId="17" fillId="0" borderId="0" xfId="4" applyFont="1" applyFill="1" applyAlignment="1">
      <alignment vertical="top"/>
    </xf>
    <xf numFmtId="3" fontId="19" fillId="0" borderId="1" xfId="4" applyNumberFormat="1" applyFont="1" applyFill="1" applyBorder="1" applyAlignment="1">
      <alignment horizontal="center" vertical="top" wrapText="1"/>
    </xf>
    <xf numFmtId="0" fontId="19" fillId="0" borderId="20" xfId="4" applyNumberFormat="1" applyFont="1" applyFill="1" applyBorder="1" applyAlignment="1">
      <alignment horizontal="center" vertical="top" wrapText="1"/>
    </xf>
    <xf numFmtId="3" fontId="19" fillId="0" borderId="1" xfId="4" applyNumberFormat="1" applyFont="1" applyFill="1" applyBorder="1" applyAlignment="1">
      <alignment horizontal="right" vertical="top" wrapText="1"/>
    </xf>
    <xf numFmtId="0" fontId="19" fillId="0" borderId="2" xfId="4" applyFont="1" applyFill="1" applyBorder="1" applyAlignment="1">
      <alignment vertical="top" wrapText="1"/>
    </xf>
    <xf numFmtId="0" fontId="17" fillId="0" borderId="0" xfId="4" applyFont="1" applyFill="1" applyBorder="1" applyAlignment="1">
      <alignment vertical="top"/>
    </xf>
    <xf numFmtId="0" fontId="19" fillId="0" borderId="22" xfId="4" applyFont="1" applyFill="1" applyBorder="1" applyAlignment="1">
      <alignment horizontal="center" vertical="top" wrapText="1"/>
    </xf>
    <xf numFmtId="0" fontId="19" fillId="0" borderId="12" xfId="4" applyNumberFormat="1" applyFont="1" applyFill="1" applyBorder="1" applyAlignment="1">
      <alignment horizontal="center" vertical="top" wrapText="1"/>
    </xf>
    <xf numFmtId="0" fontId="19" fillId="0" borderId="10" xfId="4" applyFont="1" applyFill="1" applyBorder="1" applyAlignment="1">
      <alignment horizontal="center" vertical="top" wrapText="1"/>
    </xf>
    <xf numFmtId="0" fontId="19" fillId="0" borderId="11" xfId="4" applyFont="1" applyFill="1" applyBorder="1" applyAlignment="1">
      <alignment horizontal="left" vertical="top" wrapText="1"/>
    </xf>
    <xf numFmtId="0" fontId="19" fillId="0" borderId="10" xfId="4" applyFont="1" applyFill="1" applyBorder="1" applyAlignment="1">
      <alignment horizontal="left" vertical="top" wrapText="1"/>
    </xf>
    <xf numFmtId="3" fontId="19" fillId="0" borderId="12" xfId="4" applyNumberFormat="1" applyFont="1" applyFill="1" applyBorder="1" applyAlignment="1">
      <alignment horizontal="right" vertical="top" wrapText="1"/>
    </xf>
    <xf numFmtId="0" fontId="21" fillId="0" borderId="0" xfId="4" applyNumberFormat="1" applyFont="1" applyFill="1" applyBorder="1" applyAlignment="1">
      <alignment horizontal="center" vertical="top" wrapText="1"/>
    </xf>
    <xf numFmtId="49" fontId="21" fillId="0" borderId="0" xfId="4" applyNumberFormat="1" applyFont="1" applyFill="1" applyBorder="1" applyAlignment="1">
      <alignment horizontal="center" vertical="top" wrapText="1"/>
    </xf>
    <xf numFmtId="0" fontId="21" fillId="5" borderId="6" xfId="4" applyFont="1" applyFill="1" applyBorder="1" applyAlignment="1">
      <alignment vertical="top" wrapText="1"/>
    </xf>
    <xf numFmtId="0" fontId="21" fillId="5" borderId="5" xfId="4" applyFont="1" applyFill="1" applyBorder="1" applyAlignment="1">
      <alignment vertical="top" wrapText="1"/>
    </xf>
    <xf numFmtId="3" fontId="21" fillId="5" borderId="6" xfId="4" applyNumberFormat="1" applyFont="1" applyFill="1" applyBorder="1" applyAlignment="1">
      <alignment horizontal="right" vertical="top" wrapText="1"/>
    </xf>
    <xf numFmtId="0" fontId="26" fillId="0" borderId="0" xfId="3" applyFont="1" applyAlignment="1">
      <alignment vertical="top"/>
    </xf>
    <xf numFmtId="3" fontId="18" fillId="2" borderId="24" xfId="4" applyNumberFormat="1" applyFont="1" applyFill="1" applyBorder="1" applyAlignment="1">
      <alignment horizontal="center" vertical="top" wrapText="1"/>
    </xf>
    <xf numFmtId="0" fontId="19" fillId="0" borderId="9" xfId="4" applyFont="1" applyFill="1" applyBorder="1" applyAlignment="1">
      <alignment horizontal="center" vertical="top" wrapText="1"/>
    </xf>
    <xf numFmtId="0" fontId="19" fillId="0" borderId="23" xfId="4" applyNumberFormat="1" applyFont="1" applyFill="1" applyBorder="1" applyAlignment="1">
      <alignment horizontal="left" vertical="top" wrapText="1"/>
    </xf>
    <xf numFmtId="0" fontId="18" fillId="0" borderId="7" xfId="4" applyFont="1" applyFill="1" applyBorder="1" applyAlignment="1">
      <alignment horizontal="center" vertical="top" wrapText="1"/>
    </xf>
    <xf numFmtId="3" fontId="19" fillId="0" borderId="23" xfId="4" applyNumberFormat="1" applyFont="1" applyFill="1" applyBorder="1" applyAlignment="1">
      <alignment horizontal="right" vertical="top" wrapText="1"/>
    </xf>
    <xf numFmtId="0" fontId="19" fillId="0" borderId="3" xfId="4" applyNumberFormat="1" applyFont="1" applyFill="1" applyBorder="1" applyAlignment="1">
      <alignment horizontal="left" vertical="top" wrapText="1"/>
    </xf>
    <xf numFmtId="0" fontId="18" fillId="0" borderId="20" xfId="4" applyFont="1" applyFill="1" applyBorder="1" applyAlignment="1">
      <alignment horizontal="center" vertical="top" wrapText="1"/>
    </xf>
    <xf numFmtId="3" fontId="19" fillId="0" borderId="22" xfId="4" applyNumberFormat="1" applyFont="1" applyFill="1" applyBorder="1" applyAlignment="1">
      <alignment horizontal="center" vertical="top" wrapText="1"/>
    </xf>
    <xf numFmtId="3" fontId="19" fillId="0" borderId="12" xfId="4" applyNumberFormat="1" applyFont="1" applyFill="1" applyBorder="1" applyAlignment="1">
      <alignment horizontal="center" vertical="top" wrapText="1"/>
    </xf>
    <xf numFmtId="0" fontId="19" fillId="0" borderId="10" xfId="4" applyNumberFormat="1" applyFont="1" applyFill="1" applyBorder="1" applyAlignment="1">
      <alignment horizontal="center" vertical="top" wrapText="1"/>
    </xf>
    <xf numFmtId="0" fontId="19" fillId="0" borderId="22" xfId="4" applyNumberFormat="1" applyFont="1" applyFill="1" applyBorder="1" applyAlignment="1">
      <alignment horizontal="left" vertical="top" wrapText="1"/>
    </xf>
    <xf numFmtId="3" fontId="19" fillId="0" borderId="12" xfId="4" applyNumberFormat="1" applyFont="1" applyFill="1" applyBorder="1" applyAlignment="1">
      <alignment horizontal="right" vertical="top"/>
    </xf>
    <xf numFmtId="0" fontId="21" fillId="5" borderId="24" xfId="4" applyFont="1" applyFill="1" applyBorder="1" applyAlignment="1">
      <alignment vertical="top" wrapText="1"/>
    </xf>
    <xf numFmtId="0" fontId="21" fillId="5" borderId="25" xfId="4" applyFont="1" applyFill="1" applyBorder="1" applyAlignment="1">
      <alignment vertical="top" wrapText="1"/>
    </xf>
    <xf numFmtId="3" fontId="21" fillId="5" borderId="19" xfId="4" applyNumberFormat="1" applyFont="1" applyFill="1" applyBorder="1" applyAlignment="1">
      <alignment horizontal="right" vertical="top" wrapText="1"/>
    </xf>
    <xf numFmtId="3" fontId="21" fillId="5" borderId="27" xfId="4" applyNumberFormat="1" applyFont="1" applyFill="1" applyBorder="1" applyAlignment="1">
      <alignment horizontal="right" vertical="top" wrapText="1"/>
    </xf>
    <xf numFmtId="0" fontId="17" fillId="0" borderId="0" xfId="4" applyFont="1" applyBorder="1" applyAlignment="1">
      <alignment vertical="top"/>
    </xf>
    <xf numFmtId="0" fontId="25" fillId="0" borderId="0" xfId="3" applyFont="1" applyBorder="1" applyAlignment="1">
      <alignment vertical="top"/>
    </xf>
    <xf numFmtId="3" fontId="27" fillId="0" borderId="0" xfId="3" applyNumberFormat="1" applyFont="1" applyBorder="1" applyAlignment="1">
      <alignment vertical="top"/>
    </xf>
    <xf numFmtId="0" fontId="27" fillId="0" borderId="0" xfId="3" applyFont="1" applyBorder="1" applyAlignment="1">
      <alignment vertical="top"/>
    </xf>
    <xf numFmtId="3" fontId="25" fillId="0" borderId="0" xfId="3" applyNumberFormat="1" applyFont="1" applyBorder="1" applyAlignment="1">
      <alignment vertical="top"/>
    </xf>
    <xf numFmtId="0" fontId="17" fillId="0" borderId="0" xfId="4" applyFont="1" applyBorder="1" applyAlignment="1">
      <alignment horizontal="left" vertical="top" wrapText="1"/>
    </xf>
    <xf numFmtId="0" fontId="17" fillId="0" borderId="0" xfId="0" applyFont="1" applyFill="1" applyBorder="1"/>
    <xf numFmtId="0" fontId="17" fillId="0" borderId="0" xfId="0" applyFont="1" applyFill="1" applyBorder="1"/>
    <xf numFmtId="49" fontId="17" fillId="0" borderId="0" xfId="0" applyNumberFormat="1" applyFont="1" applyAlignment="1">
      <alignment horizontal="left" vertical="top" wrapText="1"/>
    </xf>
    <xf numFmtId="0" fontId="24" fillId="0" borderId="0" xfId="0" applyFont="1" applyBorder="1" applyAlignment="1">
      <alignment horizontal="center" vertical="center" wrapText="1"/>
    </xf>
    <xf numFmtId="0" fontId="17" fillId="0" borderId="0" xfId="0" applyFont="1" applyFill="1" applyAlignment="1">
      <alignment horizontal="left" vertical="top" wrapText="1"/>
    </xf>
    <xf numFmtId="0" fontId="21" fillId="0" borderId="0" xfId="0" applyFont="1" applyFill="1" applyAlignment="1">
      <alignment horizontal="center" vertical="top" wrapText="1"/>
    </xf>
    <xf numFmtId="0" fontId="21" fillId="0" borderId="0" xfId="0" applyFont="1" applyAlignment="1">
      <alignment horizontal="center" vertical="top" wrapText="1"/>
    </xf>
    <xf numFmtId="0" fontId="24" fillId="0" borderId="0" xfId="0" applyFont="1" applyFill="1" applyBorder="1" applyAlignment="1">
      <alignment horizontal="center" vertical="center" wrapText="1"/>
    </xf>
    <xf numFmtId="0" fontId="17" fillId="0" borderId="0" xfId="0" applyFont="1" applyFill="1" applyAlignment="1">
      <alignment horizontal="left" vertical="top" wrapText="1"/>
    </xf>
    <xf numFmtId="166" fontId="17" fillId="0" borderId="0" xfId="0" applyNumberFormat="1" applyFont="1" applyAlignment="1">
      <alignment horizontal="center" vertical="top" wrapText="1"/>
    </xf>
    <xf numFmtId="166" fontId="17" fillId="0" borderId="0" xfId="0" applyNumberFormat="1" applyFont="1" applyFill="1" applyAlignment="1">
      <alignment horizontal="left" vertical="top" wrapText="1"/>
    </xf>
    <xf numFmtId="49" fontId="17" fillId="0" borderId="0" xfId="0" applyNumberFormat="1" applyFont="1" applyFill="1" applyAlignment="1">
      <alignment horizontal="left" vertical="top" wrapText="1"/>
    </xf>
    <xf numFmtId="0" fontId="19" fillId="0" borderId="0" xfId="0" applyFont="1" applyFill="1" applyBorder="1" applyAlignment="1">
      <alignment horizontal="center" vertical="center" wrapText="1"/>
    </xf>
    <xf numFmtId="165" fontId="18" fillId="5" borderId="35" xfId="1" applyNumberFormat="1" applyFont="1" applyFill="1" applyBorder="1" applyAlignment="1">
      <alignment horizontal="left" vertical="top" wrapText="1"/>
    </xf>
    <xf numFmtId="165" fontId="18" fillId="5" borderId="37" xfId="1" applyNumberFormat="1" applyFont="1" applyFill="1" applyBorder="1" applyAlignment="1">
      <alignment horizontal="left" vertical="top" wrapText="1"/>
    </xf>
    <xf numFmtId="165" fontId="18" fillId="5" borderId="36" xfId="1" applyNumberFormat="1" applyFont="1" applyFill="1" applyBorder="1" applyAlignment="1">
      <alignment horizontal="left" vertical="top" wrapText="1"/>
    </xf>
    <xf numFmtId="165" fontId="18" fillId="5" borderId="51" xfId="1" applyNumberFormat="1" applyFont="1" applyFill="1" applyBorder="1" applyAlignment="1">
      <alignment horizontal="left" vertical="top" wrapText="1"/>
    </xf>
    <xf numFmtId="0" fontId="17" fillId="0" borderId="2" xfId="0" applyFont="1" applyBorder="1"/>
    <xf numFmtId="165" fontId="17" fillId="0" borderId="30" xfId="1" applyNumberFormat="1" applyFont="1" applyBorder="1"/>
    <xf numFmtId="165" fontId="17" fillId="0" borderId="49" xfId="1" applyNumberFormat="1" applyFont="1" applyFill="1" applyBorder="1"/>
    <xf numFmtId="165" fontId="21" fillId="4" borderId="44" xfId="1" applyNumberFormat="1" applyFont="1" applyFill="1" applyBorder="1" applyAlignment="1">
      <alignment vertical="center"/>
    </xf>
    <xf numFmtId="165" fontId="21" fillId="4" borderId="45" xfId="1" applyNumberFormat="1" applyFont="1" applyFill="1" applyBorder="1" applyAlignment="1">
      <alignment vertical="center"/>
    </xf>
    <xf numFmtId="165" fontId="17" fillId="0" borderId="31" xfId="1" applyNumberFormat="1" applyFont="1" applyBorder="1"/>
    <xf numFmtId="165" fontId="17" fillId="0" borderId="33" xfId="1" applyNumberFormat="1" applyFont="1" applyBorder="1"/>
    <xf numFmtId="165" fontId="17" fillId="0" borderId="34" xfId="1" applyNumberFormat="1" applyFont="1" applyBorder="1"/>
    <xf numFmtId="165" fontId="17" fillId="0" borderId="53" xfId="1" applyNumberFormat="1" applyFont="1" applyFill="1" applyBorder="1"/>
    <xf numFmtId="165" fontId="21" fillId="4" borderId="43" xfId="1" applyNumberFormat="1" applyFont="1" applyFill="1" applyBorder="1" applyAlignment="1">
      <alignment vertical="center"/>
    </xf>
    <xf numFmtId="165" fontId="17" fillId="0" borderId="52" xfId="1" applyNumberFormat="1" applyFont="1" applyFill="1" applyBorder="1"/>
    <xf numFmtId="165" fontId="17" fillId="0" borderId="46" xfId="1" applyNumberFormat="1" applyFont="1" applyBorder="1"/>
    <xf numFmtId="165" fontId="17" fillId="0" borderId="38" xfId="1" applyNumberFormat="1" applyFont="1" applyBorder="1"/>
    <xf numFmtId="165" fontId="17" fillId="0" borderId="40" xfId="1" applyNumberFormat="1" applyFont="1" applyBorder="1"/>
    <xf numFmtId="165" fontId="17" fillId="0" borderId="48" xfId="1" applyNumberFormat="1" applyFont="1" applyBorder="1"/>
    <xf numFmtId="0" fontId="17" fillId="0" borderId="58" xfId="0" applyFont="1" applyBorder="1"/>
    <xf numFmtId="0" fontId="17" fillId="0" borderId="59" xfId="0" applyFont="1" applyBorder="1"/>
    <xf numFmtId="0" fontId="17" fillId="0" borderId="60" xfId="0" applyFont="1" applyBorder="1"/>
    <xf numFmtId="0" fontId="21" fillId="4" borderId="1" xfId="0" applyFont="1" applyFill="1" applyBorder="1" applyAlignment="1">
      <alignment vertical="center"/>
    </xf>
    <xf numFmtId="0" fontId="17" fillId="0" borderId="61" xfId="0" applyFont="1" applyBorder="1"/>
    <xf numFmtId="165" fontId="17" fillId="0" borderId="42" xfId="1" applyNumberFormat="1" applyFont="1" applyBorder="1"/>
    <xf numFmtId="165" fontId="17" fillId="0" borderId="41" xfId="1" applyNumberFormat="1" applyFont="1" applyBorder="1"/>
    <xf numFmtId="3" fontId="21" fillId="3" borderId="47" xfId="0" applyNumberFormat="1" applyFont="1" applyFill="1" applyBorder="1" applyAlignment="1">
      <alignment horizontal="center" vertical="center" wrapText="1"/>
    </xf>
    <xf numFmtId="3" fontId="21" fillId="3" borderId="45" xfId="0" applyNumberFormat="1" applyFont="1" applyFill="1" applyBorder="1" applyAlignment="1">
      <alignment horizontal="center" vertical="center" wrapText="1"/>
    </xf>
    <xf numFmtId="3" fontId="21" fillId="3" borderId="43" xfId="0" applyNumberFormat="1" applyFont="1" applyFill="1" applyBorder="1" applyAlignment="1">
      <alignment horizontal="center" vertical="center" wrapText="1"/>
    </xf>
    <xf numFmtId="3" fontId="21" fillId="3" borderId="54" xfId="0" applyNumberFormat="1" applyFont="1" applyFill="1" applyBorder="1" applyAlignment="1">
      <alignment horizontal="center" vertical="center" wrapText="1"/>
    </xf>
    <xf numFmtId="165" fontId="17" fillId="0" borderId="39" xfId="1" applyNumberFormat="1" applyFont="1" applyBorder="1"/>
    <xf numFmtId="165" fontId="17" fillId="0" borderId="59" xfId="1" applyNumberFormat="1" applyFont="1" applyBorder="1"/>
    <xf numFmtId="165" fontId="17" fillId="0" borderId="58" xfId="1" applyNumberFormat="1" applyFont="1" applyBorder="1"/>
    <xf numFmtId="165" fontId="17" fillId="0" borderId="61" xfId="1" applyNumberFormat="1" applyFont="1" applyBorder="1"/>
    <xf numFmtId="165" fontId="17" fillId="0" borderId="60" xfId="1" applyNumberFormat="1" applyFont="1" applyBorder="1"/>
    <xf numFmtId="165" fontId="21" fillId="4" borderId="1" xfId="1" applyNumberFormat="1" applyFont="1" applyFill="1" applyBorder="1" applyAlignment="1">
      <alignment vertical="center"/>
    </xf>
    <xf numFmtId="0" fontId="21" fillId="0" borderId="1" xfId="0" applyFont="1" applyBorder="1" applyAlignment="1">
      <alignment horizontal="center"/>
    </xf>
    <xf numFmtId="0" fontId="31" fillId="0" borderId="0" xfId="0" applyFont="1"/>
    <xf numFmtId="165" fontId="17" fillId="0" borderId="33" xfId="1" applyNumberFormat="1" applyFont="1" applyFill="1" applyBorder="1"/>
    <xf numFmtId="4" fontId="31" fillId="0" borderId="0" xfId="0" applyNumberFormat="1" applyFont="1" applyBorder="1"/>
    <xf numFmtId="10" fontId="31" fillId="0" borderId="0" xfId="0" applyNumberFormat="1" applyFont="1" applyBorder="1"/>
    <xf numFmtId="4" fontId="31" fillId="0" borderId="0" xfId="0" applyNumberFormat="1" applyFont="1"/>
    <xf numFmtId="167" fontId="31" fillId="0" borderId="0" xfId="0" applyNumberFormat="1" applyFont="1"/>
    <xf numFmtId="0" fontId="19" fillId="8" borderId="0"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19" fillId="0" borderId="36" xfId="0" applyFont="1" applyFill="1" applyBorder="1" applyAlignment="1">
      <alignment horizontal="left" vertical="center" wrapText="1"/>
    </xf>
    <xf numFmtId="3" fontId="18" fillId="2" borderId="64" xfId="0" applyNumberFormat="1" applyFont="1" applyFill="1" applyBorder="1" applyAlignment="1">
      <alignment horizontal="center" vertical="top" wrapText="1"/>
    </xf>
    <xf numFmtId="0" fontId="21" fillId="0" borderId="0" xfId="0" applyFont="1" applyAlignment="1">
      <alignment horizontal="left" vertical="top" wrapText="1"/>
    </xf>
    <xf numFmtId="165" fontId="17" fillId="0" borderId="41" xfId="1" applyNumberFormat="1" applyFont="1" applyFill="1" applyBorder="1"/>
    <xf numFmtId="165" fontId="17" fillId="0" borderId="55" xfId="1" applyNumberFormat="1" applyFont="1" applyFill="1" applyBorder="1"/>
    <xf numFmtId="165" fontId="17" fillId="0" borderId="50" xfId="1" applyNumberFormat="1" applyFont="1" applyFill="1" applyBorder="1"/>
    <xf numFmtId="165" fontId="17" fillId="0" borderId="56" xfId="1" applyNumberFormat="1" applyFont="1" applyFill="1" applyBorder="1"/>
    <xf numFmtId="0" fontId="17" fillId="0" borderId="32" xfId="0" applyFont="1" applyFill="1" applyBorder="1"/>
    <xf numFmtId="165" fontId="17" fillId="0" borderId="0" xfId="1" applyNumberFormat="1" applyFont="1" applyFill="1" applyBorder="1"/>
    <xf numFmtId="0" fontId="17" fillId="0" borderId="58" xfId="0" applyFont="1" applyFill="1" applyBorder="1"/>
    <xf numFmtId="165" fontId="17" fillId="0" borderId="58" xfId="1" applyNumberFormat="1" applyFont="1" applyFill="1" applyBorder="1"/>
    <xf numFmtId="0" fontId="17" fillId="0" borderId="59" xfId="0" applyFont="1" applyFill="1" applyBorder="1"/>
    <xf numFmtId="10" fontId="17" fillId="0" borderId="59" xfId="813" applyNumberFormat="1" applyFont="1" applyFill="1" applyBorder="1"/>
    <xf numFmtId="165" fontId="17" fillId="0" borderId="59" xfId="1" applyNumberFormat="1" applyFont="1" applyFill="1" applyBorder="1"/>
    <xf numFmtId="0" fontId="17" fillId="0" borderId="62" xfId="0" applyFont="1" applyFill="1" applyBorder="1"/>
    <xf numFmtId="10" fontId="17" fillId="0" borderId="62" xfId="813" applyNumberFormat="1" applyFont="1" applyFill="1" applyBorder="1"/>
    <xf numFmtId="165" fontId="17" fillId="0" borderId="62" xfId="1" applyNumberFormat="1" applyFont="1" applyFill="1" applyBorder="1"/>
    <xf numFmtId="0" fontId="21" fillId="0" borderId="0" xfId="0" applyFont="1" applyFill="1" applyBorder="1" applyAlignment="1">
      <alignment vertical="center"/>
    </xf>
    <xf numFmtId="165" fontId="21" fillId="0" borderId="0" xfId="1" applyNumberFormat="1" applyFont="1" applyFill="1" applyBorder="1" applyAlignment="1">
      <alignment vertical="center"/>
    </xf>
    <xf numFmtId="0" fontId="17" fillId="0" borderId="0" xfId="0" applyFont="1" applyFill="1"/>
    <xf numFmtId="0" fontId="17" fillId="0" borderId="0" xfId="0" applyFont="1" applyAlignment="1">
      <alignment vertical="center"/>
    </xf>
    <xf numFmtId="0" fontId="18" fillId="2" borderId="64" xfId="0" applyFont="1" applyFill="1" applyBorder="1" applyAlignment="1">
      <alignment horizontal="left" vertical="top" wrapText="1"/>
    </xf>
    <xf numFmtId="0" fontId="18" fillId="2" borderId="63" xfId="0" applyFont="1" applyFill="1" applyBorder="1" applyAlignment="1">
      <alignment horizontal="left" vertical="top" wrapText="1"/>
    </xf>
    <xf numFmtId="165" fontId="18" fillId="5" borderId="65" xfId="1" applyNumberFormat="1" applyFont="1" applyFill="1" applyBorder="1" applyAlignment="1">
      <alignment horizontal="left" vertical="top" wrapText="1"/>
    </xf>
    <xf numFmtId="0" fontId="24" fillId="10" borderId="0" xfId="0" applyFont="1" applyFill="1" applyBorder="1" applyAlignment="1">
      <alignment horizontal="center" vertical="center" wrapText="1"/>
    </xf>
    <xf numFmtId="0" fontId="17" fillId="10" borderId="0" xfId="0" applyFont="1" applyFill="1" applyAlignment="1">
      <alignment horizontal="center" vertical="top" wrapText="1"/>
    </xf>
    <xf numFmtId="0" fontId="19" fillId="10" borderId="0" xfId="0" applyFont="1" applyFill="1" applyBorder="1" applyAlignment="1">
      <alignment horizontal="center" vertical="center" wrapText="1"/>
    </xf>
    <xf numFmtId="165" fontId="31" fillId="0" borderId="0" xfId="0" applyNumberFormat="1" applyFont="1"/>
    <xf numFmtId="3" fontId="18" fillId="2" borderId="66" xfId="0" applyNumberFormat="1" applyFont="1" applyFill="1" applyBorder="1" applyAlignment="1">
      <alignment horizontal="center" vertical="top" wrapText="1"/>
    </xf>
    <xf numFmtId="3" fontId="18" fillId="2" borderId="63" xfId="0" applyNumberFormat="1" applyFont="1" applyFill="1" applyBorder="1" applyAlignment="1">
      <alignment horizontal="center" vertical="top" wrapText="1"/>
    </xf>
    <xf numFmtId="165" fontId="18" fillId="5" borderId="41" xfId="1" applyNumberFormat="1" applyFont="1" applyFill="1" applyBorder="1" applyAlignment="1">
      <alignment horizontal="left" vertical="top" wrapText="1"/>
    </xf>
    <xf numFmtId="165" fontId="18" fillId="5" borderId="42" xfId="1" applyNumberFormat="1" applyFont="1" applyFill="1" applyBorder="1" applyAlignment="1">
      <alignment horizontal="left" vertical="top" wrapText="1"/>
    </xf>
    <xf numFmtId="49" fontId="19" fillId="0" borderId="1" xfId="6" applyNumberFormat="1" applyFont="1" applyFill="1" applyBorder="1" applyAlignment="1">
      <alignment horizontal="center" vertical="center" wrapText="1"/>
    </xf>
    <xf numFmtId="0" fontId="19" fillId="0" borderId="1" xfId="6" applyNumberFormat="1" applyFont="1" applyFill="1" applyBorder="1" applyAlignment="1">
      <alignment horizontal="center" vertical="center" wrapText="1"/>
    </xf>
    <xf numFmtId="166" fontId="19" fillId="0" borderId="1" xfId="6" applyNumberFormat="1" applyFont="1" applyFill="1" applyBorder="1" applyAlignment="1">
      <alignment horizontal="center" vertical="center" wrapText="1"/>
    </xf>
    <xf numFmtId="49" fontId="19" fillId="10" borderId="1" xfId="6" applyNumberFormat="1" applyFont="1" applyFill="1" applyBorder="1" applyAlignment="1">
      <alignment horizontal="center" vertical="center" wrapText="1"/>
    </xf>
    <xf numFmtId="0" fontId="19" fillId="0" borderId="1" xfId="6" applyNumberFormat="1" applyFont="1" applyFill="1" applyBorder="1" applyAlignment="1">
      <alignment horizontal="left" vertical="center" wrapText="1"/>
    </xf>
    <xf numFmtId="165" fontId="18" fillId="0" borderId="1" xfId="1" applyNumberFormat="1" applyFont="1" applyFill="1" applyBorder="1" applyAlignment="1">
      <alignment horizontal="left" vertical="center" wrapText="1"/>
    </xf>
    <xf numFmtId="165" fontId="19" fillId="0" borderId="1" xfId="1" applyNumberFormat="1" applyFont="1" applyFill="1" applyBorder="1" applyAlignment="1">
      <alignment horizontal="left" vertical="center" wrapText="1"/>
    </xf>
    <xf numFmtId="165" fontId="19" fillId="6" borderId="1" xfId="1" applyNumberFormat="1" applyFont="1" applyFill="1" applyBorder="1" applyAlignment="1">
      <alignment horizontal="left" vertical="center" wrapText="1"/>
    </xf>
    <xf numFmtId="165" fontId="19" fillId="0" borderId="1" xfId="1" applyNumberFormat="1" applyFont="1" applyFill="1" applyBorder="1" applyAlignment="1">
      <alignment horizontal="left" vertical="center"/>
    </xf>
    <xf numFmtId="165" fontId="19" fillId="0" borderId="1" xfId="1" applyNumberFormat="1" applyFont="1" applyFill="1" applyBorder="1" applyAlignment="1">
      <alignment horizontal="center" vertical="center"/>
    </xf>
    <xf numFmtId="165" fontId="19" fillId="0" borderId="1" xfId="1"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166" fontId="19" fillId="0" borderId="1" xfId="0" applyNumberFormat="1" applyFont="1" applyFill="1" applyBorder="1" applyAlignment="1">
      <alignment horizontal="center" vertical="center" wrapText="1"/>
    </xf>
    <xf numFmtId="166" fontId="19" fillId="10" borderId="1" xfId="6"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49" fontId="19" fillId="10" borderId="1" xfId="0" applyNumberFormat="1" applyFont="1" applyFill="1" applyBorder="1" applyAlignment="1">
      <alignment horizontal="center" vertical="center" wrapText="1"/>
    </xf>
    <xf numFmtId="49" fontId="19" fillId="0" borderId="1" xfId="0" applyNumberFormat="1" applyFont="1" applyBorder="1" applyAlignment="1">
      <alignment horizontal="center" vertical="top" wrapText="1"/>
    </xf>
    <xf numFmtId="166" fontId="19" fillId="0" borderId="1" xfId="0" applyNumberFormat="1" applyFont="1" applyBorder="1" applyAlignment="1">
      <alignment horizontal="center" vertical="top" wrapText="1"/>
    </xf>
    <xf numFmtId="49" fontId="19" fillId="0" borderId="1" xfId="0" applyNumberFormat="1"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Fill="1" applyBorder="1" applyAlignment="1">
      <alignment horizontal="left" vertical="top" wrapText="1"/>
    </xf>
    <xf numFmtId="3" fontId="18" fillId="2" borderId="69" xfId="0" applyNumberFormat="1" applyFont="1" applyFill="1" applyBorder="1" applyAlignment="1">
      <alignment horizontal="center" vertical="top" wrapText="1"/>
    </xf>
    <xf numFmtId="165" fontId="18" fillId="5" borderId="46" xfId="1" applyNumberFormat="1" applyFont="1" applyFill="1" applyBorder="1" applyAlignment="1">
      <alignment horizontal="left" vertical="top" wrapText="1"/>
    </xf>
    <xf numFmtId="3" fontId="19" fillId="0" borderId="1" xfId="1" applyNumberFormat="1" applyFont="1" applyFill="1" applyBorder="1" applyAlignment="1">
      <alignment horizontal="center" vertical="center"/>
    </xf>
    <xf numFmtId="168" fontId="19" fillId="0" borderId="1" xfId="1" applyNumberFormat="1" applyFont="1" applyFill="1" applyBorder="1" applyAlignment="1">
      <alignment horizontal="left" vertical="center"/>
    </xf>
    <xf numFmtId="0" fontId="19" fillId="0" borderId="44" xfId="0" applyFont="1" applyFill="1" applyBorder="1" applyAlignment="1">
      <alignment horizontal="left" vertical="center" wrapText="1"/>
    </xf>
    <xf numFmtId="49" fontId="34" fillId="0" borderId="1" xfId="0" applyNumberFormat="1" applyFont="1" applyFill="1" applyBorder="1" applyAlignment="1">
      <alignment wrapText="1"/>
    </xf>
    <xf numFmtId="0" fontId="34" fillId="0" borderId="1" xfId="0" applyFont="1" applyBorder="1" applyAlignment="1">
      <alignment horizontal="left" wrapText="1"/>
    </xf>
    <xf numFmtId="0" fontId="34" fillId="0" borderId="1" xfId="0" applyFont="1" applyBorder="1" applyAlignment="1">
      <alignment wrapText="1"/>
    </xf>
    <xf numFmtId="0" fontId="34" fillId="0" borderId="1" xfId="7179" applyFont="1" applyBorder="1" applyAlignment="1">
      <alignment vertical="center" wrapText="1"/>
    </xf>
    <xf numFmtId="0" fontId="34" fillId="0" borderId="1" xfId="0" applyFont="1" applyFill="1" applyBorder="1" applyAlignment="1">
      <alignment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top" wrapText="1"/>
    </xf>
    <xf numFmtId="0" fontId="34" fillId="0" borderId="1" xfId="0" applyFont="1" applyBorder="1" applyAlignment="1">
      <alignment horizontal="center" wrapText="1"/>
    </xf>
    <xf numFmtId="0" fontId="34" fillId="0" borderId="1" xfId="0" applyFont="1" applyBorder="1" applyAlignment="1">
      <alignment horizontal="left" vertical="top" wrapText="1"/>
    </xf>
    <xf numFmtId="0" fontId="34" fillId="0" borderId="1" xfId="0" applyFont="1" applyBorder="1" applyAlignment="1">
      <alignment horizontal="center" vertical="center" wrapText="1"/>
    </xf>
    <xf numFmtId="0" fontId="34" fillId="0" borderId="1" xfId="0" applyFont="1" applyBorder="1" applyAlignment="1">
      <alignment vertical="top" wrapText="1"/>
    </xf>
    <xf numFmtId="0" fontId="19" fillId="10" borderId="1" xfId="0" applyNumberFormat="1" applyFont="1" applyFill="1" applyBorder="1" applyAlignment="1">
      <alignment horizontal="center" vertical="center" wrapText="1"/>
    </xf>
    <xf numFmtId="49" fontId="34" fillId="0" borderId="1" xfId="0" applyNumberFormat="1" applyFont="1" applyBorder="1" applyAlignment="1">
      <alignment horizontal="center"/>
    </xf>
    <xf numFmtId="169" fontId="34" fillId="0" borderId="1" xfId="1" applyNumberFormat="1" applyFont="1" applyBorder="1"/>
    <xf numFmtId="169" fontId="34" fillId="0" borderId="1" xfId="1" applyNumberFormat="1" applyFont="1" applyFill="1" applyBorder="1"/>
    <xf numFmtId="169" fontId="34" fillId="0" borderId="1" xfId="1" applyNumberFormat="1" applyFont="1" applyFill="1" applyBorder="1" applyAlignment="1">
      <alignment horizontal="right"/>
    </xf>
    <xf numFmtId="0" fontId="19" fillId="10" borderId="1" xfId="0" applyFont="1" applyFill="1" applyBorder="1" applyAlignment="1">
      <alignment horizontal="center" vertical="center" wrapText="1"/>
    </xf>
    <xf numFmtId="0" fontId="19" fillId="0" borderId="51" xfId="0" applyFont="1" applyFill="1" applyBorder="1" applyAlignment="1">
      <alignment horizontal="left" vertical="center" wrapText="1"/>
    </xf>
    <xf numFmtId="0" fontId="19" fillId="0" borderId="2" xfId="0" applyFont="1" applyFill="1" applyBorder="1" applyAlignment="1">
      <alignment horizontal="left" vertical="center" wrapText="1"/>
    </xf>
    <xf numFmtId="49" fontId="17" fillId="0" borderId="1" xfId="0" applyNumberFormat="1" applyFont="1" applyBorder="1" applyAlignment="1">
      <alignment horizontal="center" vertical="top" wrapText="1"/>
    </xf>
    <xf numFmtId="0" fontId="19" fillId="10" borderId="1" xfId="0" applyFont="1" applyFill="1" applyBorder="1" applyAlignment="1">
      <alignment horizontal="left" vertical="center" wrapText="1"/>
    </xf>
    <xf numFmtId="165" fontId="19" fillId="0" borderId="36" xfId="1" applyNumberFormat="1" applyFont="1" applyFill="1" applyBorder="1" applyAlignment="1">
      <alignment horizontal="left" vertical="center"/>
    </xf>
    <xf numFmtId="168" fontId="19" fillId="0" borderId="1" xfId="1"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49" fontId="19" fillId="0" borderId="9"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6" applyNumberFormat="1" applyFont="1" applyFill="1" applyBorder="1" applyAlignment="1">
      <alignment horizontal="center" vertical="center" wrapText="1"/>
    </xf>
    <xf numFmtId="166" fontId="19" fillId="0" borderId="9" xfId="6" applyNumberFormat="1" applyFont="1" applyFill="1" applyBorder="1" applyAlignment="1">
      <alignment horizontal="center" vertical="center" wrapText="1"/>
    </xf>
    <xf numFmtId="0" fontId="19" fillId="0" borderId="9" xfId="0" applyFont="1" applyFill="1" applyBorder="1" applyAlignment="1">
      <alignment horizontal="left" vertical="center" wrapText="1"/>
    </xf>
    <xf numFmtId="165" fontId="19" fillId="6" borderId="9" xfId="1" applyNumberFormat="1" applyFont="1" applyFill="1" applyBorder="1" applyAlignment="1">
      <alignment horizontal="left" vertical="center" wrapText="1"/>
    </xf>
    <xf numFmtId="165" fontId="19" fillId="0" borderId="9" xfId="1" applyNumberFormat="1" applyFont="1" applyFill="1" applyBorder="1" applyAlignment="1">
      <alignment horizontal="left" vertical="center"/>
    </xf>
    <xf numFmtId="165" fontId="18" fillId="0" borderId="9" xfId="1" applyNumberFormat="1" applyFont="1" applyFill="1" applyBorder="1" applyAlignment="1">
      <alignment horizontal="left" vertical="center" wrapText="1"/>
    </xf>
    <xf numFmtId="168" fontId="19" fillId="0" borderId="1" xfId="1" applyNumberFormat="1" applyFont="1" applyFill="1" applyBorder="1" applyAlignment="1">
      <alignment horizontal="center" vertical="center"/>
    </xf>
    <xf numFmtId="168" fontId="19" fillId="0" borderId="9" xfId="1" applyNumberFormat="1" applyFont="1" applyFill="1" applyBorder="1" applyAlignment="1">
      <alignment horizontal="left" vertical="center"/>
    </xf>
    <xf numFmtId="0" fontId="37" fillId="0" borderId="1" xfId="7180" applyFont="1" applyFill="1" applyBorder="1" applyAlignment="1">
      <alignment wrapText="1"/>
    </xf>
    <xf numFmtId="0" fontId="34" fillId="0" borderId="1" xfId="7180" applyFont="1" applyFill="1" applyBorder="1" applyAlignment="1">
      <alignment wrapText="1"/>
    </xf>
    <xf numFmtId="0" fontId="34" fillId="0" borderId="1" xfId="7180" applyFont="1" applyFill="1" applyBorder="1" applyAlignment="1">
      <alignment horizontal="left" vertical="center" wrapText="1"/>
    </xf>
    <xf numFmtId="49" fontId="34" fillId="0" borderId="1" xfId="7180" applyNumberFormat="1" applyFont="1" applyFill="1" applyBorder="1" applyAlignment="1">
      <alignment wrapText="1"/>
    </xf>
    <xf numFmtId="0" fontId="34" fillId="10" borderId="1" xfId="7179" applyFont="1" applyFill="1" applyBorder="1" applyAlignment="1">
      <alignment vertical="center" wrapText="1"/>
    </xf>
    <xf numFmtId="0" fontId="34" fillId="0" borderId="1" xfId="7181" applyFont="1" applyFill="1" applyBorder="1" applyAlignment="1">
      <alignment wrapText="1"/>
    </xf>
    <xf numFmtId="169" fontId="34" fillId="6" borderId="1" xfId="1" applyNumberFormat="1" applyFont="1" applyFill="1" applyBorder="1"/>
    <xf numFmtId="169" fontId="34" fillId="6" borderId="1" xfId="1" applyNumberFormat="1" applyFont="1" applyFill="1" applyBorder="1" applyAlignment="1">
      <alignment horizontal="right"/>
    </xf>
    <xf numFmtId="168" fontId="19" fillId="10" borderId="1" xfId="1" applyNumberFormat="1" applyFont="1" applyFill="1" applyBorder="1" applyAlignment="1">
      <alignment horizontal="left" vertical="center"/>
    </xf>
    <xf numFmtId="49" fontId="17" fillId="10" borderId="0" xfId="0" applyNumberFormat="1" applyFont="1" applyFill="1" applyAlignment="1">
      <alignment horizontal="center" vertical="top" wrapText="1"/>
    </xf>
    <xf numFmtId="165" fontId="19" fillId="0" borderId="1" xfId="0" applyNumberFormat="1" applyFont="1" applyFill="1" applyBorder="1" applyAlignment="1">
      <alignment horizontal="center" vertical="center" wrapText="1"/>
    </xf>
    <xf numFmtId="0" fontId="17" fillId="0" borderId="68" xfId="0" applyFont="1" applyBorder="1"/>
    <xf numFmtId="0" fontId="17" fillId="12" borderId="24" xfId="0" applyFont="1" applyFill="1" applyBorder="1"/>
    <xf numFmtId="0" fontId="19" fillId="10" borderId="9" xfId="0" applyNumberFormat="1" applyFont="1" applyFill="1" applyBorder="1" applyAlignment="1">
      <alignment horizontal="center" vertical="center" wrapText="1"/>
    </xf>
    <xf numFmtId="0" fontId="19" fillId="10" borderId="1" xfId="6" applyFont="1" applyFill="1" applyBorder="1" applyAlignment="1">
      <alignment horizontal="left" vertical="center" wrapText="1"/>
    </xf>
    <xf numFmtId="165" fontId="17" fillId="0" borderId="1" xfId="1" applyNumberFormat="1" applyFont="1" applyBorder="1"/>
    <xf numFmtId="165" fontId="17" fillId="0" borderId="1" xfId="1" applyNumberFormat="1" applyFont="1" applyFill="1" applyBorder="1"/>
    <xf numFmtId="165" fontId="17" fillId="10" borderId="1" xfId="1" applyNumberFormat="1" applyFont="1" applyFill="1" applyBorder="1"/>
    <xf numFmtId="0" fontId="17" fillId="0" borderId="1" xfId="0" applyFont="1" applyFill="1" applyBorder="1"/>
    <xf numFmtId="0" fontId="17" fillId="10" borderId="1" xfId="0" applyFont="1" applyFill="1" applyBorder="1"/>
    <xf numFmtId="165" fontId="17" fillId="12" borderId="26" xfId="1" applyNumberFormat="1" applyFont="1" applyFill="1" applyBorder="1"/>
    <xf numFmtId="0" fontId="21" fillId="4" borderId="24" xfId="0" applyFont="1" applyFill="1" applyBorder="1" applyAlignment="1">
      <alignment vertical="center"/>
    </xf>
    <xf numFmtId="165" fontId="21" fillId="4" borderId="26" xfId="1" applyNumberFormat="1" applyFont="1" applyFill="1" applyBorder="1" applyAlignment="1">
      <alignment vertical="center"/>
    </xf>
    <xf numFmtId="165" fontId="21" fillId="4" borderId="25" xfId="1" applyNumberFormat="1" applyFont="1" applyFill="1" applyBorder="1" applyAlignment="1">
      <alignment vertical="center"/>
    </xf>
    <xf numFmtId="0" fontId="17" fillId="0" borderId="9" xfId="0" applyFont="1" applyBorder="1"/>
    <xf numFmtId="165" fontId="17" fillId="0" borderId="9" xfId="1" applyNumberFormat="1" applyFont="1" applyBorder="1"/>
    <xf numFmtId="165" fontId="17" fillId="0" borderId="9" xfId="1" applyNumberFormat="1" applyFont="1" applyFill="1" applyBorder="1"/>
    <xf numFmtId="0" fontId="19" fillId="10" borderId="9" xfId="0" applyFont="1" applyFill="1" applyBorder="1" applyAlignment="1">
      <alignment horizontal="left" vertical="center" wrapText="1"/>
    </xf>
    <xf numFmtId="165" fontId="18" fillId="0" borderId="32" xfId="1" applyNumberFormat="1" applyFont="1" applyFill="1" applyBorder="1" applyAlignment="1">
      <alignment horizontal="left" vertical="center" wrapText="1"/>
    </xf>
    <xf numFmtId="165" fontId="19" fillId="0" borderId="32" xfId="1" applyNumberFormat="1" applyFont="1" applyFill="1" applyBorder="1" applyAlignment="1">
      <alignment horizontal="left" vertical="center"/>
    </xf>
    <xf numFmtId="165" fontId="19" fillId="6" borderId="32" xfId="1" applyNumberFormat="1" applyFont="1" applyFill="1" applyBorder="1" applyAlignment="1">
      <alignment horizontal="left" vertical="center" wrapText="1"/>
    </xf>
    <xf numFmtId="165" fontId="19" fillId="0" borderId="32" xfId="1" applyNumberFormat="1" applyFont="1" applyFill="1" applyBorder="1" applyAlignment="1">
      <alignment horizontal="left" vertical="center" wrapText="1"/>
    </xf>
    <xf numFmtId="3" fontId="19" fillId="9" borderId="76" xfId="1" applyNumberFormat="1" applyFont="1" applyFill="1" applyBorder="1" applyAlignment="1">
      <alignment horizontal="center" vertical="center"/>
    </xf>
    <xf numFmtId="3" fontId="19" fillId="9" borderId="77" xfId="1" applyNumberFormat="1" applyFont="1" applyFill="1" applyBorder="1" applyAlignment="1">
      <alignment horizontal="center" vertical="center"/>
    </xf>
    <xf numFmtId="165" fontId="18" fillId="5" borderId="74" xfId="1" applyNumberFormat="1" applyFont="1" applyFill="1" applyBorder="1" applyAlignment="1">
      <alignment horizontal="center" vertical="center" wrapText="1"/>
    </xf>
    <xf numFmtId="165" fontId="18" fillId="5" borderId="75" xfId="1" applyNumberFormat="1" applyFont="1" applyFill="1" applyBorder="1" applyAlignment="1">
      <alignment horizontal="center" vertical="center" wrapText="1"/>
    </xf>
    <xf numFmtId="165" fontId="18" fillId="5" borderId="78" xfId="1" applyNumberFormat="1" applyFont="1" applyFill="1" applyBorder="1" applyAlignment="1">
      <alignment horizontal="center" vertical="center" wrapText="1"/>
    </xf>
    <xf numFmtId="165" fontId="18" fillId="5" borderId="79" xfId="1" applyNumberFormat="1" applyFont="1" applyFill="1" applyBorder="1" applyAlignment="1">
      <alignment horizontal="center" vertical="center" wrapText="1"/>
    </xf>
    <xf numFmtId="165" fontId="19" fillId="0" borderId="9" xfId="1" applyNumberFormat="1" applyFont="1" applyFill="1" applyBorder="1" applyAlignment="1">
      <alignment horizontal="left" vertical="center" wrapText="1"/>
    </xf>
    <xf numFmtId="49" fontId="19" fillId="10" borderId="9" xfId="0" applyNumberFormat="1" applyFont="1" applyFill="1" applyBorder="1" applyAlignment="1">
      <alignment horizontal="center" vertical="center" wrapText="1"/>
    </xf>
    <xf numFmtId="165" fontId="17" fillId="0" borderId="80" xfId="1" applyNumberFormat="1" applyFont="1" applyBorder="1"/>
    <xf numFmtId="165" fontId="17" fillId="0" borderId="80" xfId="1" applyNumberFormat="1" applyFont="1" applyFill="1" applyBorder="1"/>
    <xf numFmtId="165" fontId="18" fillId="14" borderId="70" xfId="1" applyNumberFormat="1" applyFont="1" applyFill="1" applyBorder="1" applyAlignment="1">
      <alignment horizontal="left" vertical="center"/>
    </xf>
    <xf numFmtId="49" fontId="19" fillId="0" borderId="1" xfId="1" applyNumberFormat="1" applyFont="1" applyFill="1" applyBorder="1" applyAlignment="1">
      <alignment horizontal="center" vertical="center"/>
    </xf>
    <xf numFmtId="165" fontId="19" fillId="0" borderId="1" xfId="1" quotePrefix="1" applyNumberFormat="1" applyFont="1" applyFill="1" applyBorder="1" applyAlignment="1">
      <alignment horizontal="left" vertical="center"/>
    </xf>
    <xf numFmtId="4" fontId="17" fillId="0" borderId="0" xfId="0" applyNumberFormat="1" applyFont="1"/>
    <xf numFmtId="4" fontId="17" fillId="0" borderId="0" xfId="0" applyNumberFormat="1" applyFont="1" applyFill="1" applyBorder="1"/>
    <xf numFmtId="165" fontId="17" fillId="10" borderId="80" xfId="1" applyNumberFormat="1" applyFont="1" applyFill="1" applyBorder="1"/>
    <xf numFmtId="0" fontId="17" fillId="10" borderId="73" xfId="0" applyFont="1" applyFill="1" applyBorder="1"/>
    <xf numFmtId="49" fontId="19" fillId="10" borderId="1" xfId="6" applyNumberFormat="1" applyFont="1" applyFill="1" applyBorder="1" applyAlignment="1" applyProtection="1">
      <alignment horizontal="center" vertical="center" wrapText="1"/>
    </xf>
    <xf numFmtId="0" fontId="19" fillId="0" borderId="1" xfId="6" applyNumberFormat="1" applyFont="1" applyFill="1" applyBorder="1" applyAlignment="1" applyProtection="1">
      <alignment horizontal="center" vertical="center" wrapText="1"/>
    </xf>
    <xf numFmtId="166" fontId="19" fillId="0" borderId="1" xfId="6" applyNumberFormat="1" applyFont="1" applyFill="1" applyBorder="1" applyAlignment="1" applyProtection="1">
      <alignment horizontal="center" vertical="center" wrapText="1"/>
    </xf>
    <xf numFmtId="0" fontId="19" fillId="0" borderId="1" xfId="6" applyNumberFormat="1" applyFont="1" applyFill="1" applyBorder="1" applyAlignment="1" applyProtection="1">
      <alignment horizontal="left" vertical="center" wrapText="1"/>
    </xf>
    <xf numFmtId="0" fontId="19" fillId="0" borderId="1" xfId="6" applyFont="1" applyFill="1" applyBorder="1" applyAlignment="1" applyProtection="1">
      <alignment horizontal="left" vertical="center" wrapText="1"/>
    </xf>
    <xf numFmtId="165" fontId="18" fillId="0" borderId="1" xfId="6" applyNumberFormat="1" applyFont="1" applyFill="1" applyBorder="1" applyAlignment="1" applyProtection="1">
      <alignment horizontal="left" vertical="center" wrapText="1"/>
    </xf>
    <xf numFmtId="165" fontId="18" fillId="0" borderId="1" xfId="1" applyNumberFormat="1" applyFont="1" applyFill="1" applyBorder="1" applyAlignment="1" applyProtection="1">
      <alignment horizontal="left" vertical="center" wrapText="1"/>
    </xf>
    <xf numFmtId="165" fontId="19" fillId="0" borderId="1" xfId="1" applyNumberFormat="1" applyFont="1" applyFill="1" applyBorder="1" applyAlignment="1" applyProtection="1">
      <alignment horizontal="left" vertical="center" wrapText="1"/>
    </xf>
    <xf numFmtId="165" fontId="19" fillId="6" borderId="1" xfId="1" applyNumberFormat="1" applyFont="1" applyFill="1" applyBorder="1" applyAlignment="1" applyProtection="1">
      <alignment horizontal="left" vertical="center" wrapText="1"/>
    </xf>
    <xf numFmtId="165" fontId="19" fillId="0" borderId="1" xfId="1" applyNumberFormat="1" applyFont="1" applyFill="1" applyBorder="1" applyAlignment="1" applyProtection="1">
      <alignment horizontal="left" vertical="center"/>
    </xf>
    <xf numFmtId="165" fontId="19" fillId="0" borderId="1" xfId="1" applyNumberFormat="1" applyFont="1" applyFill="1" applyBorder="1" applyAlignment="1" applyProtection="1">
      <alignment horizontal="center" vertical="center"/>
    </xf>
    <xf numFmtId="165" fontId="19" fillId="0" borderId="1" xfId="1" applyNumberFormat="1" applyFont="1" applyFill="1" applyBorder="1" applyAlignment="1" applyProtection="1">
      <alignment horizontal="center" vertical="center" wrapText="1"/>
    </xf>
    <xf numFmtId="166" fontId="19" fillId="10" borderId="1" xfId="6" applyNumberFormat="1" applyFont="1" applyFill="1" applyBorder="1" applyAlignment="1" applyProtection="1">
      <alignment horizontal="center" vertical="center" wrapText="1"/>
    </xf>
    <xf numFmtId="165" fontId="19" fillId="10" borderId="1" xfId="1" applyNumberFormat="1" applyFont="1" applyFill="1" applyBorder="1" applyAlignment="1" applyProtection="1">
      <alignment horizontal="center" vertical="center" wrapText="1"/>
    </xf>
    <xf numFmtId="49" fontId="19" fillId="1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166" fontId="19"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left" vertical="center" wrapText="1"/>
    </xf>
    <xf numFmtId="165" fontId="19" fillId="10" borderId="1" xfId="1" applyNumberFormat="1" applyFont="1" applyFill="1" applyBorder="1" applyAlignment="1" applyProtection="1">
      <alignment horizontal="left" vertical="center" wrapText="1"/>
    </xf>
    <xf numFmtId="165" fontId="19" fillId="10" borderId="1" xfId="1" applyNumberFormat="1" applyFont="1" applyFill="1" applyBorder="1" applyAlignment="1" applyProtection="1">
      <alignment horizontal="left" vertical="center"/>
    </xf>
    <xf numFmtId="0" fontId="36" fillId="0" borderId="1" xfId="6" applyFont="1" applyFill="1" applyBorder="1" applyAlignment="1" applyProtection="1">
      <alignment horizontal="left" vertical="center" wrapText="1"/>
    </xf>
    <xf numFmtId="165" fontId="38" fillId="0" borderId="1" xfId="1" applyNumberFormat="1" applyFont="1" applyFill="1" applyBorder="1" applyAlignment="1" applyProtection="1">
      <alignment horizontal="left" vertical="center"/>
    </xf>
    <xf numFmtId="165" fontId="38" fillId="6" borderId="1" xfId="1" applyNumberFormat="1" applyFont="1" applyFill="1" applyBorder="1" applyAlignment="1" applyProtection="1">
      <alignment horizontal="left" vertical="center" wrapText="1"/>
    </xf>
    <xf numFmtId="49" fontId="19" fillId="0" borderId="1" xfId="0" applyNumberFormat="1" applyFont="1" applyBorder="1" applyAlignment="1" applyProtection="1">
      <alignment horizontal="center" vertical="top" wrapText="1"/>
    </xf>
    <xf numFmtId="166" fontId="19" fillId="0" borderId="1" xfId="0" applyNumberFormat="1" applyFont="1" applyBorder="1" applyAlignment="1" applyProtection="1">
      <alignment horizontal="center" vertical="top" wrapText="1"/>
    </xf>
    <xf numFmtId="49" fontId="19" fillId="10" borderId="36" xfId="0" applyNumberFormat="1" applyFont="1" applyFill="1" applyBorder="1" applyAlignment="1" applyProtection="1">
      <alignment horizontal="center" vertical="center" wrapText="1"/>
    </xf>
    <xf numFmtId="0" fontId="19" fillId="0" borderId="36" xfId="0" applyFont="1" applyFill="1" applyBorder="1" applyAlignment="1" applyProtection="1">
      <alignment horizontal="left" vertical="center" wrapText="1"/>
    </xf>
    <xf numFmtId="0" fontId="17" fillId="0" borderId="1" xfId="0" applyFont="1" applyBorder="1" applyAlignment="1" applyProtection="1">
      <alignment horizontal="left" vertical="top" wrapText="1"/>
    </xf>
    <xf numFmtId="49" fontId="19" fillId="0" borderId="1" xfId="0" applyNumberFormat="1" applyFont="1" applyBorder="1" applyAlignment="1" applyProtection="1">
      <alignment horizontal="center" vertical="center" wrapText="1"/>
    </xf>
    <xf numFmtId="49" fontId="19" fillId="0" borderId="1" xfId="0" applyNumberFormat="1" applyFont="1" applyFill="1" applyBorder="1" applyAlignment="1" applyProtection="1">
      <alignment horizontal="left" vertical="center" wrapText="1"/>
    </xf>
    <xf numFmtId="0" fontId="21" fillId="0" borderId="1" xfId="0" applyFont="1" applyBorder="1" applyAlignment="1" applyProtection="1">
      <alignment horizontal="left" vertical="top" wrapText="1"/>
    </xf>
    <xf numFmtId="0" fontId="19" fillId="0" borderId="2" xfId="0" applyFont="1" applyFill="1" applyBorder="1" applyAlignment="1" applyProtection="1">
      <alignment horizontal="left" vertical="center" wrapText="1"/>
    </xf>
    <xf numFmtId="49" fontId="19" fillId="10" borderId="1" xfId="0" applyNumberFormat="1" applyFont="1" applyFill="1" applyBorder="1" applyAlignment="1" applyProtection="1">
      <alignment horizontal="center" vertical="top" wrapText="1"/>
    </xf>
    <xf numFmtId="0" fontId="19" fillId="0" borderId="51" xfId="0" applyFont="1" applyFill="1" applyBorder="1" applyAlignment="1" applyProtection="1">
      <alignment horizontal="left" vertical="center" wrapText="1"/>
    </xf>
    <xf numFmtId="0" fontId="19" fillId="0" borderId="1" xfId="0" applyFont="1" applyFill="1" applyBorder="1" applyAlignment="1" applyProtection="1">
      <alignment vertical="top" wrapText="1"/>
    </xf>
    <xf numFmtId="0" fontId="19" fillId="0" borderId="1" xfId="0" applyFont="1" applyFill="1" applyBorder="1" applyAlignment="1" applyProtection="1">
      <alignment horizontal="left" vertical="top" wrapText="1"/>
    </xf>
    <xf numFmtId="166" fontId="19" fillId="0" borderId="1" xfId="0" applyNumberFormat="1" applyFont="1" applyFill="1" applyBorder="1" applyAlignment="1" applyProtection="1">
      <alignment horizontal="left" vertical="top" wrapText="1"/>
    </xf>
    <xf numFmtId="49" fontId="19" fillId="0" borderId="1" xfId="0" applyNumberFormat="1" applyFont="1" applyFill="1" applyBorder="1" applyAlignment="1" applyProtection="1">
      <alignment horizontal="left" vertical="top" wrapText="1"/>
    </xf>
    <xf numFmtId="0" fontId="19" fillId="0" borderId="1" xfId="0" applyFont="1" applyBorder="1" applyAlignment="1" applyProtection="1">
      <alignment horizontal="left" vertical="top" wrapText="1"/>
    </xf>
    <xf numFmtId="49" fontId="17" fillId="10" borderId="0" xfId="0" applyNumberFormat="1" applyFont="1" applyFill="1" applyAlignment="1" applyProtection="1">
      <alignment horizontal="center" vertical="top" wrapText="1"/>
    </xf>
    <xf numFmtId="0" fontId="17" fillId="0" borderId="0" xfId="0" applyFont="1" applyAlignment="1" applyProtection="1">
      <alignment horizontal="center" vertical="top" wrapText="1"/>
    </xf>
    <xf numFmtId="166" fontId="17" fillId="0" borderId="0" xfId="0" applyNumberFormat="1" applyFont="1" applyAlignment="1" applyProtection="1">
      <alignment horizontal="center" vertical="top" wrapText="1"/>
    </xf>
    <xf numFmtId="49" fontId="17" fillId="0" borderId="0" xfId="0" applyNumberFormat="1" applyFont="1" applyAlignment="1" applyProtection="1">
      <alignment horizontal="center" vertical="top" wrapText="1"/>
    </xf>
    <xf numFmtId="0" fontId="17" fillId="0" borderId="0" xfId="0" applyFont="1" applyAlignment="1" applyProtection="1">
      <alignment horizontal="left" vertical="top" wrapText="1"/>
    </xf>
    <xf numFmtId="165" fontId="18" fillId="5" borderId="41" xfId="1" applyNumberFormat="1" applyFont="1" applyFill="1" applyBorder="1" applyAlignment="1" applyProtection="1">
      <alignment horizontal="left" vertical="top" wrapText="1"/>
    </xf>
    <xf numFmtId="165" fontId="18" fillId="5" borderId="42" xfId="1" applyNumberFormat="1" applyFont="1" applyFill="1" applyBorder="1" applyAlignment="1" applyProtection="1">
      <alignment horizontal="left" vertical="top" wrapText="1"/>
    </xf>
    <xf numFmtId="165" fontId="18" fillId="5" borderId="65" xfId="1" applyNumberFormat="1" applyFont="1" applyFill="1" applyBorder="1" applyAlignment="1" applyProtection="1">
      <alignment horizontal="left" vertical="top" wrapText="1"/>
    </xf>
    <xf numFmtId="165" fontId="18" fillId="5" borderId="35" xfId="1" applyNumberFormat="1" applyFont="1" applyFill="1" applyBorder="1" applyAlignment="1" applyProtection="1">
      <alignment horizontal="left" vertical="top" wrapText="1"/>
    </xf>
    <xf numFmtId="165" fontId="18" fillId="5" borderId="37" xfId="1" applyNumberFormat="1" applyFont="1" applyFill="1" applyBorder="1" applyAlignment="1" applyProtection="1">
      <alignment horizontal="left" vertical="top" wrapText="1"/>
    </xf>
    <xf numFmtId="165" fontId="18" fillId="5" borderId="36" xfId="1" applyNumberFormat="1" applyFont="1" applyFill="1" applyBorder="1" applyAlignment="1" applyProtection="1">
      <alignment horizontal="left" vertical="top" wrapText="1"/>
    </xf>
    <xf numFmtId="49" fontId="18" fillId="7" borderId="1" xfId="0" applyNumberFormat="1" applyFont="1" applyFill="1" applyBorder="1" applyAlignment="1" applyProtection="1">
      <alignment horizontal="center" vertical="top" wrapText="1"/>
      <protection locked="0"/>
    </xf>
    <xf numFmtId="49" fontId="18" fillId="2" borderId="1" xfId="0" applyNumberFormat="1" applyFont="1" applyFill="1" applyBorder="1" applyAlignment="1" applyProtection="1">
      <alignment horizontal="center" vertical="top" wrapText="1"/>
      <protection locked="0"/>
    </xf>
    <xf numFmtId="166" fontId="18" fillId="2" borderId="1" xfId="0" applyNumberFormat="1" applyFont="1" applyFill="1" applyBorder="1" applyAlignment="1" applyProtection="1">
      <alignment horizontal="center" vertical="top" wrapText="1"/>
      <protection locked="0"/>
    </xf>
    <xf numFmtId="49" fontId="18" fillId="2" borderId="1" xfId="0" applyNumberFormat="1"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protection locked="0"/>
    </xf>
    <xf numFmtId="3" fontId="18" fillId="2" borderId="1" xfId="0" applyNumberFormat="1" applyFont="1" applyFill="1" applyBorder="1" applyAlignment="1" applyProtection="1">
      <alignment horizontal="center" vertical="top" wrapText="1"/>
      <protection locked="0"/>
    </xf>
    <xf numFmtId="49" fontId="18" fillId="2" borderId="66" xfId="0" applyNumberFormat="1" applyFont="1" applyFill="1" applyBorder="1" applyAlignment="1" applyProtection="1">
      <alignment horizontal="center" vertical="top" wrapText="1"/>
      <protection locked="0"/>
    </xf>
    <xf numFmtId="49" fontId="18" fillId="2" borderId="64" xfId="0" applyNumberFormat="1" applyFont="1" applyFill="1" applyBorder="1" applyAlignment="1" applyProtection="1">
      <alignment horizontal="center" vertical="top" wrapText="1"/>
      <protection locked="0"/>
    </xf>
    <xf numFmtId="166" fontId="18" fillId="2" borderId="64" xfId="0" applyNumberFormat="1" applyFont="1" applyFill="1" applyBorder="1" applyAlignment="1" applyProtection="1">
      <alignment horizontal="center" vertical="top" wrapText="1"/>
      <protection locked="0"/>
    </xf>
    <xf numFmtId="0" fontId="18" fillId="2" borderId="64" xfId="0" applyFont="1" applyFill="1" applyBorder="1" applyAlignment="1" applyProtection="1">
      <alignment horizontal="left" vertical="top" wrapText="1"/>
      <protection locked="0"/>
    </xf>
    <xf numFmtId="0" fontId="18" fillId="2" borderId="63" xfId="0" applyFont="1" applyFill="1" applyBorder="1" applyAlignment="1" applyProtection="1">
      <alignment horizontal="left" vertical="top" wrapText="1"/>
      <protection locked="0"/>
    </xf>
    <xf numFmtId="3" fontId="18" fillId="2" borderId="66" xfId="0" applyNumberFormat="1" applyFont="1" applyFill="1" applyBorder="1" applyAlignment="1" applyProtection="1">
      <alignment horizontal="center" vertical="top" wrapText="1"/>
      <protection locked="0"/>
    </xf>
    <xf numFmtId="3" fontId="18" fillId="2" borderId="63" xfId="0" applyNumberFormat="1" applyFont="1" applyFill="1" applyBorder="1" applyAlignment="1" applyProtection="1">
      <alignment horizontal="center" vertical="top" wrapText="1"/>
      <protection locked="0"/>
    </xf>
    <xf numFmtId="3" fontId="18" fillId="2" borderId="69" xfId="0" applyNumberFormat="1" applyFont="1" applyFill="1" applyBorder="1" applyAlignment="1" applyProtection="1">
      <alignment horizontal="center" vertical="top" wrapText="1"/>
      <protection locked="0"/>
    </xf>
    <xf numFmtId="3" fontId="18" fillId="2" borderId="64" xfId="0" applyNumberFormat="1" applyFont="1" applyFill="1" applyBorder="1" applyAlignment="1" applyProtection="1">
      <alignment horizontal="center" vertical="top" wrapText="1"/>
      <protection locked="0"/>
    </xf>
    <xf numFmtId="3" fontId="18" fillId="2" borderId="67" xfId="0" applyNumberFormat="1" applyFont="1" applyFill="1" applyBorder="1" applyAlignment="1" applyProtection="1">
      <alignment horizontal="center" vertical="top" wrapText="1"/>
      <protection locked="0"/>
    </xf>
    <xf numFmtId="0" fontId="18" fillId="7" borderId="66" xfId="0" applyFont="1" applyFill="1" applyBorder="1" applyAlignment="1" applyProtection="1">
      <alignment horizontal="center" vertical="top" wrapText="1"/>
      <protection locked="0"/>
    </xf>
    <xf numFmtId="49" fontId="18" fillId="2" borderId="64" xfId="0" applyNumberFormat="1" applyFont="1" applyFill="1" applyBorder="1" applyAlignment="1" applyProtection="1">
      <alignment horizontal="left" vertical="top" wrapText="1"/>
      <protection locked="0"/>
    </xf>
    <xf numFmtId="0" fontId="18" fillId="2" borderId="69" xfId="0" applyFont="1" applyFill="1" applyBorder="1" applyAlignment="1" applyProtection="1">
      <alignment horizontal="center" vertical="top" wrapText="1"/>
      <protection locked="0"/>
    </xf>
    <xf numFmtId="0" fontId="18" fillId="2" borderId="64" xfId="0" applyFont="1" applyFill="1" applyBorder="1" applyAlignment="1" applyProtection="1">
      <alignment horizontal="center" vertical="top" wrapText="1"/>
      <protection locked="0"/>
    </xf>
    <xf numFmtId="0" fontId="17" fillId="0" borderId="0" xfId="0" applyFont="1" applyAlignment="1">
      <alignment wrapText="1"/>
    </xf>
    <xf numFmtId="0" fontId="0" fillId="0" borderId="0" xfId="0" applyAlignment="1"/>
    <xf numFmtId="49" fontId="17" fillId="0" borderId="0" xfId="0" applyNumberFormat="1" applyFont="1" applyFill="1" applyAlignment="1">
      <alignment horizontal="left" vertical="top" wrapText="1"/>
    </xf>
    <xf numFmtId="0" fontId="17" fillId="0" borderId="0" xfId="0" applyFont="1" applyFill="1" applyAlignment="1">
      <alignment horizontal="left" vertical="top" wrapText="1"/>
    </xf>
    <xf numFmtId="165" fontId="18" fillId="5" borderId="41" xfId="1" applyNumberFormat="1" applyFont="1" applyFill="1" applyBorder="1" applyAlignment="1">
      <alignment horizontal="left" vertical="center" wrapText="1"/>
    </xf>
    <xf numFmtId="165" fontId="18" fillId="5" borderId="65" xfId="1" applyNumberFormat="1" applyFont="1" applyFill="1" applyBorder="1" applyAlignment="1">
      <alignment horizontal="left" vertical="center" wrapText="1"/>
    </xf>
    <xf numFmtId="165" fontId="18" fillId="5" borderId="55" xfId="1" applyNumberFormat="1" applyFont="1" applyFill="1" applyBorder="1" applyAlignment="1">
      <alignment horizontal="left" vertical="center" wrapText="1"/>
    </xf>
    <xf numFmtId="165" fontId="18" fillId="5" borderId="35" xfId="1" applyNumberFormat="1" applyFont="1" applyFill="1" applyBorder="1" applyAlignment="1">
      <alignment horizontal="left" vertical="center" wrapText="1"/>
    </xf>
    <xf numFmtId="165" fontId="18" fillId="5" borderId="36" xfId="1" applyNumberFormat="1" applyFont="1" applyFill="1" applyBorder="1" applyAlignment="1">
      <alignment horizontal="left" vertical="center" wrapText="1"/>
    </xf>
    <xf numFmtId="165" fontId="18" fillId="5" borderId="57" xfId="1" applyNumberFormat="1" applyFont="1" applyFill="1" applyBorder="1" applyAlignment="1">
      <alignment horizontal="left" vertical="center" wrapText="1"/>
    </xf>
    <xf numFmtId="0" fontId="18" fillId="11" borderId="1" xfId="0" applyNumberFormat="1" applyFont="1" applyFill="1" applyBorder="1" applyAlignment="1">
      <alignment horizontal="left" vertical="center" wrapText="1"/>
    </xf>
    <xf numFmtId="0" fontId="18" fillId="13" borderId="71" xfId="0" applyNumberFormat="1" applyFont="1" applyFill="1" applyBorder="1" applyAlignment="1">
      <alignment horizontal="left" vertical="center" wrapText="1"/>
    </xf>
    <xf numFmtId="0" fontId="18" fillId="13" borderId="72" xfId="0" applyNumberFormat="1" applyFont="1" applyFill="1" applyBorder="1" applyAlignment="1">
      <alignment horizontal="left" vertical="center" wrapText="1"/>
    </xf>
    <xf numFmtId="0" fontId="34" fillId="0" borderId="1" xfId="0" applyNumberFormat="1" applyFont="1" applyBorder="1" applyAlignment="1">
      <alignment horizontal="center"/>
    </xf>
    <xf numFmtId="0" fontId="34" fillId="0" borderId="1" xfId="0" applyNumberFormat="1" applyFont="1" applyFill="1" applyBorder="1" applyAlignment="1">
      <alignment horizontal="center"/>
    </xf>
  </cellXfs>
  <cellStyles count="7182">
    <cellStyle name="Komma" xfId="1" builtinId="3"/>
    <cellStyle name="Komma 2" xfId="2"/>
    <cellStyle name="Komma 3" xfId="29"/>
    <cellStyle name="Komma 3 10" xfId="2393"/>
    <cellStyle name="Komma 3 10 2" xfId="5597"/>
    <cellStyle name="Komma 3 11" xfId="3996"/>
    <cellStyle name="Komma 3 2" xfId="51"/>
    <cellStyle name="Komma 3 2 10" xfId="4016"/>
    <cellStyle name="Komma 3 2 2" xfId="91"/>
    <cellStyle name="Komma 3 2 2 2" xfId="171"/>
    <cellStyle name="Komma 3 2 2 2 2" xfId="331"/>
    <cellStyle name="Komma 3 2 2 2 2 2" xfId="811"/>
    <cellStyle name="Komma 3 2 2 2 2 2 2" xfId="1613"/>
    <cellStyle name="Komma 3 2 2 2 2 2 2 2" xfId="3974"/>
    <cellStyle name="Komma 3 2 2 2 2 2 2 2 2" xfId="7177"/>
    <cellStyle name="Komma 3 2 2 2 2 2 2 3" xfId="5576"/>
    <cellStyle name="Komma 3 2 2 2 2 2 3" xfId="3173"/>
    <cellStyle name="Komma 3 2 2 2 2 2 3 2" xfId="6377"/>
    <cellStyle name="Komma 3 2 2 2 2 2 4" xfId="4776"/>
    <cellStyle name="Komma 3 2 2 2 2 3" xfId="1133"/>
    <cellStyle name="Komma 3 2 2 2 2 3 2" xfId="3494"/>
    <cellStyle name="Komma 3 2 2 2 2 3 2 2" xfId="6697"/>
    <cellStyle name="Komma 3 2 2 2 2 3 3" xfId="5096"/>
    <cellStyle name="Komma 3 2 2 2 2 4" xfId="2693"/>
    <cellStyle name="Komma 3 2 2 2 2 4 2" xfId="5897"/>
    <cellStyle name="Komma 3 2 2 2 2 5" xfId="4296"/>
    <cellStyle name="Komma 3 2 2 2 3" xfId="491"/>
    <cellStyle name="Komma 3 2 2 2 3 2" xfId="1293"/>
    <cellStyle name="Komma 3 2 2 2 3 2 2" xfId="3654"/>
    <cellStyle name="Komma 3 2 2 2 3 2 2 2" xfId="6857"/>
    <cellStyle name="Komma 3 2 2 2 3 2 3" xfId="5256"/>
    <cellStyle name="Komma 3 2 2 2 3 3" xfId="2853"/>
    <cellStyle name="Komma 3 2 2 2 3 3 2" xfId="6057"/>
    <cellStyle name="Komma 3 2 2 2 3 4" xfId="4456"/>
    <cellStyle name="Komma 3 2 2 2 4" xfId="973"/>
    <cellStyle name="Komma 3 2 2 2 4 2" xfId="3334"/>
    <cellStyle name="Komma 3 2 2 2 4 2 2" xfId="6537"/>
    <cellStyle name="Komma 3 2 2 2 4 3" xfId="4936"/>
    <cellStyle name="Komma 3 2 2 2 5" xfId="2533"/>
    <cellStyle name="Komma 3 2 2 2 5 2" xfId="5737"/>
    <cellStyle name="Komma 3 2 2 2 6" xfId="4136"/>
    <cellStyle name="Komma 3 2 2 3" xfId="251"/>
    <cellStyle name="Komma 3 2 2 3 2" xfId="571"/>
    <cellStyle name="Komma 3 2 2 3 2 2" xfId="1373"/>
    <cellStyle name="Komma 3 2 2 3 2 2 2" xfId="3734"/>
    <cellStyle name="Komma 3 2 2 3 2 2 2 2" xfId="6937"/>
    <cellStyle name="Komma 3 2 2 3 2 2 3" xfId="5336"/>
    <cellStyle name="Komma 3 2 2 3 2 3" xfId="2933"/>
    <cellStyle name="Komma 3 2 2 3 2 3 2" xfId="6137"/>
    <cellStyle name="Komma 3 2 2 3 2 4" xfId="4536"/>
    <cellStyle name="Komma 3 2 2 3 3" xfId="1053"/>
    <cellStyle name="Komma 3 2 2 3 3 2" xfId="3414"/>
    <cellStyle name="Komma 3 2 2 3 3 2 2" xfId="6617"/>
    <cellStyle name="Komma 3 2 2 3 3 3" xfId="5016"/>
    <cellStyle name="Komma 3 2 2 3 4" xfId="2613"/>
    <cellStyle name="Komma 3 2 2 3 4 2" xfId="5817"/>
    <cellStyle name="Komma 3 2 2 3 5" xfId="4216"/>
    <cellStyle name="Komma 3 2 2 4" xfId="651"/>
    <cellStyle name="Komma 3 2 2 4 2" xfId="1453"/>
    <cellStyle name="Komma 3 2 2 4 2 2" xfId="3814"/>
    <cellStyle name="Komma 3 2 2 4 2 2 2" xfId="7017"/>
    <cellStyle name="Komma 3 2 2 4 2 3" xfId="5416"/>
    <cellStyle name="Komma 3 2 2 4 3" xfId="3013"/>
    <cellStyle name="Komma 3 2 2 4 3 2" xfId="6217"/>
    <cellStyle name="Komma 3 2 2 4 4" xfId="4616"/>
    <cellStyle name="Komma 3 2 2 5" xfId="731"/>
    <cellStyle name="Komma 3 2 2 5 2" xfId="1533"/>
    <cellStyle name="Komma 3 2 2 5 2 2" xfId="3894"/>
    <cellStyle name="Komma 3 2 2 5 2 2 2" xfId="7097"/>
    <cellStyle name="Komma 3 2 2 5 2 3" xfId="5496"/>
    <cellStyle name="Komma 3 2 2 5 3" xfId="3093"/>
    <cellStyle name="Komma 3 2 2 5 3 2" xfId="6297"/>
    <cellStyle name="Komma 3 2 2 5 4" xfId="4696"/>
    <cellStyle name="Komma 3 2 2 6" xfId="411"/>
    <cellStyle name="Komma 3 2 2 6 2" xfId="1213"/>
    <cellStyle name="Komma 3 2 2 6 2 2" xfId="3574"/>
    <cellStyle name="Komma 3 2 2 6 2 2 2" xfId="6777"/>
    <cellStyle name="Komma 3 2 2 6 2 3" xfId="5176"/>
    <cellStyle name="Komma 3 2 2 6 3" xfId="2773"/>
    <cellStyle name="Komma 3 2 2 6 3 2" xfId="5977"/>
    <cellStyle name="Komma 3 2 2 6 4" xfId="4376"/>
    <cellStyle name="Komma 3 2 2 7" xfId="893"/>
    <cellStyle name="Komma 3 2 2 7 2" xfId="3254"/>
    <cellStyle name="Komma 3 2 2 7 2 2" xfId="6457"/>
    <cellStyle name="Komma 3 2 2 7 3" xfId="4856"/>
    <cellStyle name="Komma 3 2 2 8" xfId="2453"/>
    <cellStyle name="Komma 3 2 2 8 2" xfId="5657"/>
    <cellStyle name="Komma 3 2 2 9" xfId="4056"/>
    <cellStyle name="Komma 3 2 3" xfId="131"/>
    <cellStyle name="Komma 3 2 3 2" xfId="291"/>
    <cellStyle name="Komma 3 2 3 2 2" xfId="771"/>
    <cellStyle name="Komma 3 2 3 2 2 2" xfId="1573"/>
    <cellStyle name="Komma 3 2 3 2 2 2 2" xfId="3934"/>
    <cellStyle name="Komma 3 2 3 2 2 2 2 2" xfId="7137"/>
    <cellStyle name="Komma 3 2 3 2 2 2 3" xfId="5536"/>
    <cellStyle name="Komma 3 2 3 2 2 3" xfId="3133"/>
    <cellStyle name="Komma 3 2 3 2 2 3 2" xfId="6337"/>
    <cellStyle name="Komma 3 2 3 2 2 4" xfId="4736"/>
    <cellStyle name="Komma 3 2 3 2 3" xfId="1093"/>
    <cellStyle name="Komma 3 2 3 2 3 2" xfId="3454"/>
    <cellStyle name="Komma 3 2 3 2 3 2 2" xfId="6657"/>
    <cellStyle name="Komma 3 2 3 2 3 3" xfId="5056"/>
    <cellStyle name="Komma 3 2 3 2 4" xfId="2653"/>
    <cellStyle name="Komma 3 2 3 2 4 2" xfId="5857"/>
    <cellStyle name="Komma 3 2 3 2 5" xfId="4256"/>
    <cellStyle name="Komma 3 2 3 3" xfId="451"/>
    <cellStyle name="Komma 3 2 3 3 2" xfId="1253"/>
    <cellStyle name="Komma 3 2 3 3 2 2" xfId="3614"/>
    <cellStyle name="Komma 3 2 3 3 2 2 2" xfId="6817"/>
    <cellStyle name="Komma 3 2 3 3 2 3" xfId="5216"/>
    <cellStyle name="Komma 3 2 3 3 3" xfId="2813"/>
    <cellStyle name="Komma 3 2 3 3 3 2" xfId="6017"/>
    <cellStyle name="Komma 3 2 3 3 4" xfId="4416"/>
    <cellStyle name="Komma 3 2 3 4" xfId="933"/>
    <cellStyle name="Komma 3 2 3 4 2" xfId="3294"/>
    <cellStyle name="Komma 3 2 3 4 2 2" xfId="6497"/>
    <cellStyle name="Komma 3 2 3 4 3" xfId="4896"/>
    <cellStyle name="Komma 3 2 3 5" xfId="2493"/>
    <cellStyle name="Komma 3 2 3 5 2" xfId="5697"/>
    <cellStyle name="Komma 3 2 3 6" xfId="4096"/>
    <cellStyle name="Komma 3 2 4" xfId="211"/>
    <cellStyle name="Komma 3 2 4 2" xfId="531"/>
    <cellStyle name="Komma 3 2 4 2 2" xfId="1333"/>
    <cellStyle name="Komma 3 2 4 2 2 2" xfId="3694"/>
    <cellStyle name="Komma 3 2 4 2 2 2 2" xfId="6897"/>
    <cellStyle name="Komma 3 2 4 2 2 3" xfId="5296"/>
    <cellStyle name="Komma 3 2 4 2 3" xfId="2893"/>
    <cellStyle name="Komma 3 2 4 2 3 2" xfId="6097"/>
    <cellStyle name="Komma 3 2 4 2 4" xfId="4496"/>
    <cellStyle name="Komma 3 2 4 3" xfId="1013"/>
    <cellStyle name="Komma 3 2 4 3 2" xfId="3374"/>
    <cellStyle name="Komma 3 2 4 3 2 2" xfId="6577"/>
    <cellStyle name="Komma 3 2 4 3 3" xfId="4976"/>
    <cellStyle name="Komma 3 2 4 4" xfId="2573"/>
    <cellStyle name="Komma 3 2 4 4 2" xfId="5777"/>
    <cellStyle name="Komma 3 2 4 5" xfId="4176"/>
    <cellStyle name="Komma 3 2 5" xfId="611"/>
    <cellStyle name="Komma 3 2 5 2" xfId="1413"/>
    <cellStyle name="Komma 3 2 5 2 2" xfId="3774"/>
    <cellStyle name="Komma 3 2 5 2 2 2" xfId="6977"/>
    <cellStyle name="Komma 3 2 5 2 3" xfId="5376"/>
    <cellStyle name="Komma 3 2 5 3" xfId="2973"/>
    <cellStyle name="Komma 3 2 5 3 2" xfId="6177"/>
    <cellStyle name="Komma 3 2 5 4" xfId="4576"/>
    <cellStyle name="Komma 3 2 6" xfId="691"/>
    <cellStyle name="Komma 3 2 6 2" xfId="1493"/>
    <cellStyle name="Komma 3 2 6 2 2" xfId="3854"/>
    <cellStyle name="Komma 3 2 6 2 2 2" xfId="7057"/>
    <cellStyle name="Komma 3 2 6 2 3" xfId="5456"/>
    <cellStyle name="Komma 3 2 6 3" xfId="3053"/>
    <cellStyle name="Komma 3 2 6 3 2" xfId="6257"/>
    <cellStyle name="Komma 3 2 6 4" xfId="4656"/>
    <cellStyle name="Komma 3 2 7" xfId="371"/>
    <cellStyle name="Komma 3 2 7 2" xfId="1173"/>
    <cellStyle name="Komma 3 2 7 2 2" xfId="3534"/>
    <cellStyle name="Komma 3 2 7 2 2 2" xfId="6737"/>
    <cellStyle name="Komma 3 2 7 2 3" xfId="5136"/>
    <cellStyle name="Komma 3 2 7 3" xfId="2733"/>
    <cellStyle name="Komma 3 2 7 3 2" xfId="5937"/>
    <cellStyle name="Komma 3 2 7 4" xfId="4336"/>
    <cellStyle name="Komma 3 2 8" xfId="853"/>
    <cellStyle name="Komma 3 2 8 2" xfId="3214"/>
    <cellStyle name="Komma 3 2 8 2 2" xfId="6417"/>
    <cellStyle name="Komma 3 2 8 3" xfId="4816"/>
    <cellStyle name="Komma 3 2 9" xfId="2413"/>
    <cellStyle name="Komma 3 2 9 2" xfId="5617"/>
    <cellStyle name="Komma 3 3" xfId="71"/>
    <cellStyle name="Komma 3 3 2" xfId="151"/>
    <cellStyle name="Komma 3 3 2 2" xfId="311"/>
    <cellStyle name="Komma 3 3 2 2 2" xfId="791"/>
    <cellStyle name="Komma 3 3 2 2 2 2" xfId="1593"/>
    <cellStyle name="Komma 3 3 2 2 2 2 2" xfId="3954"/>
    <cellStyle name="Komma 3 3 2 2 2 2 2 2" xfId="7157"/>
    <cellStyle name="Komma 3 3 2 2 2 2 3" xfId="5556"/>
    <cellStyle name="Komma 3 3 2 2 2 3" xfId="3153"/>
    <cellStyle name="Komma 3 3 2 2 2 3 2" xfId="6357"/>
    <cellStyle name="Komma 3 3 2 2 2 4" xfId="4756"/>
    <cellStyle name="Komma 3 3 2 2 3" xfId="1113"/>
    <cellStyle name="Komma 3 3 2 2 3 2" xfId="3474"/>
    <cellStyle name="Komma 3 3 2 2 3 2 2" xfId="6677"/>
    <cellStyle name="Komma 3 3 2 2 3 3" xfId="5076"/>
    <cellStyle name="Komma 3 3 2 2 4" xfId="2673"/>
    <cellStyle name="Komma 3 3 2 2 4 2" xfId="5877"/>
    <cellStyle name="Komma 3 3 2 2 5" xfId="4276"/>
    <cellStyle name="Komma 3 3 2 3" xfId="471"/>
    <cellStyle name="Komma 3 3 2 3 2" xfId="1273"/>
    <cellStyle name="Komma 3 3 2 3 2 2" xfId="3634"/>
    <cellStyle name="Komma 3 3 2 3 2 2 2" xfId="6837"/>
    <cellStyle name="Komma 3 3 2 3 2 3" xfId="5236"/>
    <cellStyle name="Komma 3 3 2 3 3" xfId="2833"/>
    <cellStyle name="Komma 3 3 2 3 3 2" xfId="6037"/>
    <cellStyle name="Komma 3 3 2 3 4" xfId="4436"/>
    <cellStyle name="Komma 3 3 2 4" xfId="953"/>
    <cellStyle name="Komma 3 3 2 4 2" xfId="3314"/>
    <cellStyle name="Komma 3 3 2 4 2 2" xfId="6517"/>
    <cellStyle name="Komma 3 3 2 4 3" xfId="4916"/>
    <cellStyle name="Komma 3 3 2 5" xfId="2513"/>
    <cellStyle name="Komma 3 3 2 5 2" xfId="5717"/>
    <cellStyle name="Komma 3 3 2 6" xfId="4116"/>
    <cellStyle name="Komma 3 3 3" xfId="231"/>
    <cellStyle name="Komma 3 3 3 2" xfId="551"/>
    <cellStyle name="Komma 3 3 3 2 2" xfId="1353"/>
    <cellStyle name="Komma 3 3 3 2 2 2" xfId="3714"/>
    <cellStyle name="Komma 3 3 3 2 2 2 2" xfId="6917"/>
    <cellStyle name="Komma 3 3 3 2 2 3" xfId="5316"/>
    <cellStyle name="Komma 3 3 3 2 3" xfId="2913"/>
    <cellStyle name="Komma 3 3 3 2 3 2" xfId="6117"/>
    <cellStyle name="Komma 3 3 3 2 4" xfId="4516"/>
    <cellStyle name="Komma 3 3 3 3" xfId="1033"/>
    <cellStyle name="Komma 3 3 3 3 2" xfId="3394"/>
    <cellStyle name="Komma 3 3 3 3 2 2" xfId="6597"/>
    <cellStyle name="Komma 3 3 3 3 3" xfId="4996"/>
    <cellStyle name="Komma 3 3 3 4" xfId="2593"/>
    <cellStyle name="Komma 3 3 3 4 2" xfId="5797"/>
    <cellStyle name="Komma 3 3 3 5" xfId="4196"/>
    <cellStyle name="Komma 3 3 4" xfId="631"/>
    <cellStyle name="Komma 3 3 4 2" xfId="1433"/>
    <cellStyle name="Komma 3 3 4 2 2" xfId="3794"/>
    <cellStyle name="Komma 3 3 4 2 2 2" xfId="6997"/>
    <cellStyle name="Komma 3 3 4 2 3" xfId="5396"/>
    <cellStyle name="Komma 3 3 4 3" xfId="2993"/>
    <cellStyle name="Komma 3 3 4 3 2" xfId="6197"/>
    <cellStyle name="Komma 3 3 4 4" xfId="4596"/>
    <cellStyle name="Komma 3 3 5" xfId="711"/>
    <cellStyle name="Komma 3 3 5 2" xfId="1513"/>
    <cellStyle name="Komma 3 3 5 2 2" xfId="3874"/>
    <cellStyle name="Komma 3 3 5 2 2 2" xfId="7077"/>
    <cellStyle name="Komma 3 3 5 2 3" xfId="5476"/>
    <cellStyle name="Komma 3 3 5 3" xfId="3073"/>
    <cellStyle name="Komma 3 3 5 3 2" xfId="6277"/>
    <cellStyle name="Komma 3 3 5 4" xfId="4676"/>
    <cellStyle name="Komma 3 3 6" xfId="391"/>
    <cellStyle name="Komma 3 3 6 2" xfId="1193"/>
    <cellStyle name="Komma 3 3 6 2 2" xfId="3554"/>
    <cellStyle name="Komma 3 3 6 2 2 2" xfId="6757"/>
    <cellStyle name="Komma 3 3 6 2 3" xfId="5156"/>
    <cellStyle name="Komma 3 3 6 3" xfId="2753"/>
    <cellStyle name="Komma 3 3 6 3 2" xfId="5957"/>
    <cellStyle name="Komma 3 3 6 4" xfId="4356"/>
    <cellStyle name="Komma 3 3 7" xfId="873"/>
    <cellStyle name="Komma 3 3 7 2" xfId="3234"/>
    <cellStyle name="Komma 3 3 7 2 2" xfId="6437"/>
    <cellStyle name="Komma 3 3 7 3" xfId="4836"/>
    <cellStyle name="Komma 3 3 8" xfId="2433"/>
    <cellStyle name="Komma 3 3 8 2" xfId="5637"/>
    <cellStyle name="Komma 3 3 9" xfId="4036"/>
    <cellStyle name="Komma 3 4" xfId="111"/>
    <cellStyle name="Komma 3 4 2" xfId="271"/>
    <cellStyle name="Komma 3 4 2 2" xfId="751"/>
    <cellStyle name="Komma 3 4 2 2 2" xfId="1553"/>
    <cellStyle name="Komma 3 4 2 2 2 2" xfId="3914"/>
    <cellStyle name="Komma 3 4 2 2 2 2 2" xfId="7117"/>
    <cellStyle name="Komma 3 4 2 2 2 3" xfId="5516"/>
    <cellStyle name="Komma 3 4 2 2 3" xfId="3113"/>
    <cellStyle name="Komma 3 4 2 2 3 2" xfId="6317"/>
    <cellStyle name="Komma 3 4 2 2 4" xfId="4716"/>
    <cellStyle name="Komma 3 4 2 3" xfId="1073"/>
    <cellStyle name="Komma 3 4 2 3 2" xfId="3434"/>
    <cellStyle name="Komma 3 4 2 3 2 2" xfId="6637"/>
    <cellStyle name="Komma 3 4 2 3 3" xfId="5036"/>
    <cellStyle name="Komma 3 4 2 4" xfId="2633"/>
    <cellStyle name="Komma 3 4 2 4 2" xfId="5837"/>
    <cellStyle name="Komma 3 4 2 5" xfId="4236"/>
    <cellStyle name="Komma 3 4 3" xfId="431"/>
    <cellStyle name="Komma 3 4 3 2" xfId="1233"/>
    <cellStyle name="Komma 3 4 3 2 2" xfId="3594"/>
    <cellStyle name="Komma 3 4 3 2 2 2" xfId="6797"/>
    <cellStyle name="Komma 3 4 3 2 3" xfId="5196"/>
    <cellStyle name="Komma 3 4 3 3" xfId="2793"/>
    <cellStyle name="Komma 3 4 3 3 2" xfId="5997"/>
    <cellStyle name="Komma 3 4 3 4" xfId="4396"/>
    <cellStyle name="Komma 3 4 4" xfId="913"/>
    <cellStyle name="Komma 3 4 4 2" xfId="3274"/>
    <cellStyle name="Komma 3 4 4 2 2" xfId="6477"/>
    <cellStyle name="Komma 3 4 4 3" xfId="4876"/>
    <cellStyle name="Komma 3 4 5" xfId="2473"/>
    <cellStyle name="Komma 3 4 5 2" xfId="5677"/>
    <cellStyle name="Komma 3 4 6" xfId="4076"/>
    <cellStyle name="Komma 3 5" xfId="191"/>
    <cellStyle name="Komma 3 5 2" xfId="511"/>
    <cellStyle name="Komma 3 5 2 2" xfId="1313"/>
    <cellStyle name="Komma 3 5 2 2 2" xfId="3674"/>
    <cellStyle name="Komma 3 5 2 2 2 2" xfId="6877"/>
    <cellStyle name="Komma 3 5 2 2 3" xfId="5276"/>
    <cellStyle name="Komma 3 5 2 3" xfId="2873"/>
    <cellStyle name="Komma 3 5 2 3 2" xfId="6077"/>
    <cellStyle name="Komma 3 5 2 4" xfId="4476"/>
    <cellStyle name="Komma 3 5 3" xfId="993"/>
    <cellStyle name="Komma 3 5 3 2" xfId="3354"/>
    <cellStyle name="Komma 3 5 3 2 2" xfId="6557"/>
    <cellStyle name="Komma 3 5 3 3" xfId="4956"/>
    <cellStyle name="Komma 3 5 4" xfId="2553"/>
    <cellStyle name="Komma 3 5 4 2" xfId="5757"/>
    <cellStyle name="Komma 3 5 5" xfId="4156"/>
    <cellStyle name="Komma 3 6" xfId="591"/>
    <cellStyle name="Komma 3 6 2" xfId="1393"/>
    <cellStyle name="Komma 3 6 2 2" xfId="3754"/>
    <cellStyle name="Komma 3 6 2 2 2" xfId="6957"/>
    <cellStyle name="Komma 3 6 2 3" xfId="5356"/>
    <cellStyle name="Komma 3 6 3" xfId="2953"/>
    <cellStyle name="Komma 3 6 3 2" xfId="6157"/>
    <cellStyle name="Komma 3 6 4" xfId="4556"/>
    <cellStyle name="Komma 3 7" xfId="671"/>
    <cellStyle name="Komma 3 7 2" xfId="1473"/>
    <cellStyle name="Komma 3 7 2 2" xfId="3834"/>
    <cellStyle name="Komma 3 7 2 2 2" xfId="7037"/>
    <cellStyle name="Komma 3 7 2 3" xfId="5436"/>
    <cellStyle name="Komma 3 7 3" xfId="3033"/>
    <cellStyle name="Komma 3 7 3 2" xfId="6237"/>
    <cellStyle name="Komma 3 7 4" xfId="4636"/>
    <cellStyle name="Komma 3 8" xfId="351"/>
    <cellStyle name="Komma 3 8 2" xfId="1153"/>
    <cellStyle name="Komma 3 8 2 2" xfId="3514"/>
    <cellStyle name="Komma 3 8 2 2 2" xfId="6717"/>
    <cellStyle name="Komma 3 8 2 3" xfId="5116"/>
    <cellStyle name="Komma 3 8 3" xfId="2713"/>
    <cellStyle name="Komma 3 8 3 2" xfId="5917"/>
    <cellStyle name="Komma 3 8 4" xfId="4316"/>
    <cellStyle name="Komma 3 9" xfId="833"/>
    <cellStyle name="Komma 3 9 2" xfId="3194"/>
    <cellStyle name="Komma 3 9 2 2" xfId="6397"/>
    <cellStyle name="Komma 3 9 3" xfId="4796"/>
    <cellStyle name="Komma 4" xfId="2374"/>
    <cellStyle name="Prozent" xfId="813" builtinId="5"/>
    <cellStyle name="Prozent 2" xfId="8"/>
    <cellStyle name="Prozent 3" xfId="3175"/>
    <cellStyle name="Standard" xfId="0" builtinId="0"/>
    <cellStyle name="Standard 10" xfId="33"/>
    <cellStyle name="Standard 11" xfId="814"/>
    <cellStyle name="Standard 12" xfId="2373"/>
    <cellStyle name="Standard 12 2" xfId="3976"/>
    <cellStyle name="Standard 13" xfId="2372"/>
    <cellStyle name="Standard 13 2" xfId="5578"/>
    <cellStyle name="Standard 2" xfId="3"/>
    <cellStyle name="Standard 2 10" xfId="25"/>
    <cellStyle name="Standard 2 10 10" xfId="2389"/>
    <cellStyle name="Standard 2 10 10 2" xfId="5593"/>
    <cellStyle name="Standard 2 10 11" xfId="3992"/>
    <cellStyle name="Standard 2 10 2" xfId="47"/>
    <cellStyle name="Standard 2 10 2 10" xfId="4012"/>
    <cellStyle name="Standard 2 10 2 2" xfId="87"/>
    <cellStyle name="Standard 2 10 2 2 2" xfId="167"/>
    <cellStyle name="Standard 2 10 2 2 2 2" xfId="327"/>
    <cellStyle name="Standard 2 10 2 2 2 2 2" xfId="807"/>
    <cellStyle name="Standard 2 10 2 2 2 2 2 2" xfId="1609"/>
    <cellStyle name="Standard 2 10 2 2 2 2 2 2 2" xfId="3970"/>
    <cellStyle name="Standard 2 10 2 2 2 2 2 2 2 2" xfId="7173"/>
    <cellStyle name="Standard 2 10 2 2 2 2 2 2 3" xfId="5572"/>
    <cellStyle name="Standard 2 10 2 2 2 2 2 3" xfId="3169"/>
    <cellStyle name="Standard 2 10 2 2 2 2 2 3 2" xfId="6373"/>
    <cellStyle name="Standard 2 10 2 2 2 2 2 4" xfId="4772"/>
    <cellStyle name="Standard 2 10 2 2 2 2 2_Kat 2" xfId="1620"/>
    <cellStyle name="Standard 2 10 2 2 2 2 3" xfId="1129"/>
    <cellStyle name="Standard 2 10 2 2 2 2 3 2" xfId="3490"/>
    <cellStyle name="Standard 2 10 2 2 2 2 3 2 2" xfId="6693"/>
    <cellStyle name="Standard 2 10 2 2 2 2 3 3" xfId="5092"/>
    <cellStyle name="Standard 2 10 2 2 2 2 4" xfId="2689"/>
    <cellStyle name="Standard 2 10 2 2 2 2 4 2" xfId="5893"/>
    <cellStyle name="Standard 2 10 2 2 2 2 5" xfId="4292"/>
    <cellStyle name="Standard 2 10 2 2 2 2_Kat 2" xfId="1619"/>
    <cellStyle name="Standard 2 10 2 2 2 3" xfId="487"/>
    <cellStyle name="Standard 2 10 2 2 2 3 2" xfId="1289"/>
    <cellStyle name="Standard 2 10 2 2 2 3 2 2" xfId="3650"/>
    <cellStyle name="Standard 2 10 2 2 2 3 2 2 2" xfId="6853"/>
    <cellStyle name="Standard 2 10 2 2 2 3 2 3" xfId="5252"/>
    <cellStyle name="Standard 2 10 2 2 2 3 3" xfId="2849"/>
    <cellStyle name="Standard 2 10 2 2 2 3 3 2" xfId="6053"/>
    <cellStyle name="Standard 2 10 2 2 2 3 4" xfId="4452"/>
    <cellStyle name="Standard 2 10 2 2 2 3_Kat 2" xfId="1621"/>
    <cellStyle name="Standard 2 10 2 2 2 4" xfId="969"/>
    <cellStyle name="Standard 2 10 2 2 2 4 2" xfId="3330"/>
    <cellStyle name="Standard 2 10 2 2 2 4 2 2" xfId="6533"/>
    <cellStyle name="Standard 2 10 2 2 2 4 3" xfId="4932"/>
    <cellStyle name="Standard 2 10 2 2 2 5" xfId="2529"/>
    <cellStyle name="Standard 2 10 2 2 2 5 2" xfId="5733"/>
    <cellStyle name="Standard 2 10 2 2 2 6" xfId="4132"/>
    <cellStyle name="Standard 2 10 2 2 2_Kat 2" xfId="1618"/>
    <cellStyle name="Standard 2 10 2 2 3" xfId="247"/>
    <cellStyle name="Standard 2 10 2 2 3 2" xfId="567"/>
    <cellStyle name="Standard 2 10 2 2 3 2 2" xfId="1369"/>
    <cellStyle name="Standard 2 10 2 2 3 2 2 2" xfId="3730"/>
    <cellStyle name="Standard 2 10 2 2 3 2 2 2 2" xfId="6933"/>
    <cellStyle name="Standard 2 10 2 2 3 2 2 3" xfId="5332"/>
    <cellStyle name="Standard 2 10 2 2 3 2 3" xfId="2929"/>
    <cellStyle name="Standard 2 10 2 2 3 2 3 2" xfId="6133"/>
    <cellStyle name="Standard 2 10 2 2 3 2 4" xfId="4532"/>
    <cellStyle name="Standard 2 10 2 2 3 2_Kat 2" xfId="1623"/>
    <cellStyle name="Standard 2 10 2 2 3 3" xfId="1049"/>
    <cellStyle name="Standard 2 10 2 2 3 3 2" xfId="3410"/>
    <cellStyle name="Standard 2 10 2 2 3 3 2 2" xfId="6613"/>
    <cellStyle name="Standard 2 10 2 2 3 3 3" xfId="5012"/>
    <cellStyle name="Standard 2 10 2 2 3 4" xfId="2609"/>
    <cellStyle name="Standard 2 10 2 2 3 4 2" xfId="5813"/>
    <cellStyle name="Standard 2 10 2 2 3 5" xfId="4212"/>
    <cellStyle name="Standard 2 10 2 2 3_Kat 2" xfId="1622"/>
    <cellStyle name="Standard 2 10 2 2 4" xfId="647"/>
    <cellStyle name="Standard 2 10 2 2 4 2" xfId="1449"/>
    <cellStyle name="Standard 2 10 2 2 4 2 2" xfId="3810"/>
    <cellStyle name="Standard 2 10 2 2 4 2 2 2" xfId="7013"/>
    <cellStyle name="Standard 2 10 2 2 4 2 3" xfId="5412"/>
    <cellStyle name="Standard 2 10 2 2 4 3" xfId="3009"/>
    <cellStyle name="Standard 2 10 2 2 4 3 2" xfId="6213"/>
    <cellStyle name="Standard 2 10 2 2 4 4" xfId="4612"/>
    <cellStyle name="Standard 2 10 2 2 4_Kat 2" xfId="1624"/>
    <cellStyle name="Standard 2 10 2 2 5" xfId="727"/>
    <cellStyle name="Standard 2 10 2 2 5 2" xfId="1529"/>
    <cellStyle name="Standard 2 10 2 2 5 2 2" xfId="3890"/>
    <cellStyle name="Standard 2 10 2 2 5 2 2 2" xfId="7093"/>
    <cellStyle name="Standard 2 10 2 2 5 2 3" xfId="5492"/>
    <cellStyle name="Standard 2 10 2 2 5 3" xfId="3089"/>
    <cellStyle name="Standard 2 10 2 2 5 3 2" xfId="6293"/>
    <cellStyle name="Standard 2 10 2 2 5 4" xfId="4692"/>
    <cellStyle name="Standard 2 10 2 2 5_Kat 2" xfId="1625"/>
    <cellStyle name="Standard 2 10 2 2 6" xfId="407"/>
    <cellStyle name="Standard 2 10 2 2 6 2" xfId="1209"/>
    <cellStyle name="Standard 2 10 2 2 6 2 2" xfId="3570"/>
    <cellStyle name="Standard 2 10 2 2 6 2 2 2" xfId="6773"/>
    <cellStyle name="Standard 2 10 2 2 6 2 3" xfId="5172"/>
    <cellStyle name="Standard 2 10 2 2 6 3" xfId="2769"/>
    <cellStyle name="Standard 2 10 2 2 6 3 2" xfId="5973"/>
    <cellStyle name="Standard 2 10 2 2 6 4" xfId="4372"/>
    <cellStyle name="Standard 2 10 2 2 6_Kat 2" xfId="1626"/>
    <cellStyle name="Standard 2 10 2 2 7" xfId="889"/>
    <cellStyle name="Standard 2 10 2 2 7 2" xfId="3250"/>
    <cellStyle name="Standard 2 10 2 2 7 2 2" xfId="6453"/>
    <cellStyle name="Standard 2 10 2 2 7 3" xfId="4852"/>
    <cellStyle name="Standard 2 10 2 2 8" xfId="2449"/>
    <cellStyle name="Standard 2 10 2 2 8 2" xfId="5653"/>
    <cellStyle name="Standard 2 10 2 2 9" xfId="4052"/>
    <cellStyle name="Standard 2 10 2 2_Kat 2" xfId="1617"/>
    <cellStyle name="Standard 2 10 2 3" xfId="127"/>
    <cellStyle name="Standard 2 10 2 3 2" xfId="287"/>
    <cellStyle name="Standard 2 10 2 3 2 2" xfId="767"/>
    <cellStyle name="Standard 2 10 2 3 2 2 2" xfId="1569"/>
    <cellStyle name="Standard 2 10 2 3 2 2 2 2" xfId="3930"/>
    <cellStyle name="Standard 2 10 2 3 2 2 2 2 2" xfId="7133"/>
    <cellStyle name="Standard 2 10 2 3 2 2 2 3" xfId="5532"/>
    <cellStyle name="Standard 2 10 2 3 2 2 3" xfId="3129"/>
    <cellStyle name="Standard 2 10 2 3 2 2 3 2" xfId="6333"/>
    <cellStyle name="Standard 2 10 2 3 2 2 4" xfId="4732"/>
    <cellStyle name="Standard 2 10 2 3 2 2_Kat 2" xfId="1629"/>
    <cellStyle name="Standard 2 10 2 3 2 3" xfId="1089"/>
    <cellStyle name="Standard 2 10 2 3 2 3 2" xfId="3450"/>
    <cellStyle name="Standard 2 10 2 3 2 3 2 2" xfId="6653"/>
    <cellStyle name="Standard 2 10 2 3 2 3 3" xfId="5052"/>
    <cellStyle name="Standard 2 10 2 3 2 4" xfId="2649"/>
    <cellStyle name="Standard 2 10 2 3 2 4 2" xfId="5853"/>
    <cellStyle name="Standard 2 10 2 3 2 5" xfId="4252"/>
    <cellStyle name="Standard 2 10 2 3 2_Kat 2" xfId="1628"/>
    <cellStyle name="Standard 2 10 2 3 3" xfId="447"/>
    <cellStyle name="Standard 2 10 2 3 3 2" xfId="1249"/>
    <cellStyle name="Standard 2 10 2 3 3 2 2" xfId="3610"/>
    <cellStyle name="Standard 2 10 2 3 3 2 2 2" xfId="6813"/>
    <cellStyle name="Standard 2 10 2 3 3 2 3" xfId="5212"/>
    <cellStyle name="Standard 2 10 2 3 3 3" xfId="2809"/>
    <cellStyle name="Standard 2 10 2 3 3 3 2" xfId="6013"/>
    <cellStyle name="Standard 2 10 2 3 3 4" xfId="4412"/>
    <cellStyle name="Standard 2 10 2 3 3_Kat 2" xfId="1630"/>
    <cellStyle name="Standard 2 10 2 3 4" xfId="929"/>
    <cellStyle name="Standard 2 10 2 3 4 2" xfId="3290"/>
    <cellStyle name="Standard 2 10 2 3 4 2 2" xfId="6493"/>
    <cellStyle name="Standard 2 10 2 3 4 3" xfId="4892"/>
    <cellStyle name="Standard 2 10 2 3 5" xfId="2489"/>
    <cellStyle name="Standard 2 10 2 3 5 2" xfId="5693"/>
    <cellStyle name="Standard 2 10 2 3 6" xfId="4092"/>
    <cellStyle name="Standard 2 10 2 3_Kat 2" xfId="1627"/>
    <cellStyle name="Standard 2 10 2 4" xfId="207"/>
    <cellStyle name="Standard 2 10 2 4 2" xfId="527"/>
    <cellStyle name="Standard 2 10 2 4 2 2" xfId="1329"/>
    <cellStyle name="Standard 2 10 2 4 2 2 2" xfId="3690"/>
    <cellStyle name="Standard 2 10 2 4 2 2 2 2" xfId="6893"/>
    <cellStyle name="Standard 2 10 2 4 2 2 3" xfId="5292"/>
    <cellStyle name="Standard 2 10 2 4 2 3" xfId="2889"/>
    <cellStyle name="Standard 2 10 2 4 2 3 2" xfId="6093"/>
    <cellStyle name="Standard 2 10 2 4 2 4" xfId="4492"/>
    <cellStyle name="Standard 2 10 2 4 2_Kat 2" xfId="1632"/>
    <cellStyle name="Standard 2 10 2 4 3" xfId="1009"/>
    <cellStyle name="Standard 2 10 2 4 3 2" xfId="3370"/>
    <cellStyle name="Standard 2 10 2 4 3 2 2" xfId="6573"/>
    <cellStyle name="Standard 2 10 2 4 3 3" xfId="4972"/>
    <cellStyle name="Standard 2 10 2 4 4" xfId="2569"/>
    <cellStyle name="Standard 2 10 2 4 4 2" xfId="5773"/>
    <cellStyle name="Standard 2 10 2 4 5" xfId="4172"/>
    <cellStyle name="Standard 2 10 2 4_Kat 2" xfId="1631"/>
    <cellStyle name="Standard 2 10 2 5" xfId="607"/>
    <cellStyle name="Standard 2 10 2 5 2" xfId="1409"/>
    <cellStyle name="Standard 2 10 2 5 2 2" xfId="3770"/>
    <cellStyle name="Standard 2 10 2 5 2 2 2" xfId="6973"/>
    <cellStyle name="Standard 2 10 2 5 2 3" xfId="5372"/>
    <cellStyle name="Standard 2 10 2 5 3" xfId="2969"/>
    <cellStyle name="Standard 2 10 2 5 3 2" xfId="6173"/>
    <cellStyle name="Standard 2 10 2 5 4" xfId="4572"/>
    <cellStyle name="Standard 2 10 2 5_Kat 2" xfId="1633"/>
    <cellStyle name="Standard 2 10 2 6" xfId="687"/>
    <cellStyle name="Standard 2 10 2 6 2" xfId="1489"/>
    <cellStyle name="Standard 2 10 2 6 2 2" xfId="3850"/>
    <cellStyle name="Standard 2 10 2 6 2 2 2" xfId="7053"/>
    <cellStyle name="Standard 2 10 2 6 2 3" xfId="5452"/>
    <cellStyle name="Standard 2 10 2 6 3" xfId="3049"/>
    <cellStyle name="Standard 2 10 2 6 3 2" xfId="6253"/>
    <cellStyle name="Standard 2 10 2 6 4" xfId="4652"/>
    <cellStyle name="Standard 2 10 2 6_Kat 2" xfId="1634"/>
    <cellStyle name="Standard 2 10 2 7" xfId="367"/>
    <cellStyle name="Standard 2 10 2 7 2" xfId="1169"/>
    <cellStyle name="Standard 2 10 2 7 2 2" xfId="3530"/>
    <cellStyle name="Standard 2 10 2 7 2 2 2" xfId="6733"/>
    <cellStyle name="Standard 2 10 2 7 2 3" xfId="5132"/>
    <cellStyle name="Standard 2 10 2 7 3" xfId="2729"/>
    <cellStyle name="Standard 2 10 2 7 3 2" xfId="5933"/>
    <cellStyle name="Standard 2 10 2 7 4" xfId="4332"/>
    <cellStyle name="Standard 2 10 2 7_Kat 2" xfId="1635"/>
    <cellStyle name="Standard 2 10 2 8" xfId="849"/>
    <cellStyle name="Standard 2 10 2 8 2" xfId="3210"/>
    <cellStyle name="Standard 2 10 2 8 2 2" xfId="6413"/>
    <cellStyle name="Standard 2 10 2 8 3" xfId="4812"/>
    <cellStyle name="Standard 2 10 2 9" xfId="2409"/>
    <cellStyle name="Standard 2 10 2 9 2" xfId="5613"/>
    <cellStyle name="Standard 2 10 2_Kat 2" xfId="1616"/>
    <cellStyle name="Standard 2 10 3" xfId="67"/>
    <cellStyle name="Standard 2 10 3 2" xfId="147"/>
    <cellStyle name="Standard 2 10 3 2 2" xfId="307"/>
    <cellStyle name="Standard 2 10 3 2 2 2" xfId="787"/>
    <cellStyle name="Standard 2 10 3 2 2 2 2" xfId="1589"/>
    <cellStyle name="Standard 2 10 3 2 2 2 2 2" xfId="3950"/>
    <cellStyle name="Standard 2 10 3 2 2 2 2 2 2" xfId="7153"/>
    <cellStyle name="Standard 2 10 3 2 2 2 2 3" xfId="5552"/>
    <cellStyle name="Standard 2 10 3 2 2 2 3" xfId="3149"/>
    <cellStyle name="Standard 2 10 3 2 2 2 3 2" xfId="6353"/>
    <cellStyle name="Standard 2 10 3 2 2 2 4" xfId="4752"/>
    <cellStyle name="Standard 2 10 3 2 2 2_Kat 2" xfId="1639"/>
    <cellStyle name="Standard 2 10 3 2 2 3" xfId="1109"/>
    <cellStyle name="Standard 2 10 3 2 2 3 2" xfId="3470"/>
    <cellStyle name="Standard 2 10 3 2 2 3 2 2" xfId="6673"/>
    <cellStyle name="Standard 2 10 3 2 2 3 3" xfId="5072"/>
    <cellStyle name="Standard 2 10 3 2 2 4" xfId="2669"/>
    <cellStyle name="Standard 2 10 3 2 2 4 2" xfId="5873"/>
    <cellStyle name="Standard 2 10 3 2 2 5" xfId="4272"/>
    <cellStyle name="Standard 2 10 3 2 2_Kat 2" xfId="1638"/>
    <cellStyle name="Standard 2 10 3 2 3" xfId="467"/>
    <cellStyle name="Standard 2 10 3 2 3 2" xfId="1269"/>
    <cellStyle name="Standard 2 10 3 2 3 2 2" xfId="3630"/>
    <cellStyle name="Standard 2 10 3 2 3 2 2 2" xfId="6833"/>
    <cellStyle name="Standard 2 10 3 2 3 2 3" xfId="5232"/>
    <cellStyle name="Standard 2 10 3 2 3 3" xfId="2829"/>
    <cellStyle name="Standard 2 10 3 2 3 3 2" xfId="6033"/>
    <cellStyle name="Standard 2 10 3 2 3 4" xfId="4432"/>
    <cellStyle name="Standard 2 10 3 2 3_Kat 2" xfId="1640"/>
    <cellStyle name="Standard 2 10 3 2 4" xfId="949"/>
    <cellStyle name="Standard 2 10 3 2 4 2" xfId="3310"/>
    <cellStyle name="Standard 2 10 3 2 4 2 2" xfId="6513"/>
    <cellStyle name="Standard 2 10 3 2 4 3" xfId="4912"/>
    <cellStyle name="Standard 2 10 3 2 5" xfId="2509"/>
    <cellStyle name="Standard 2 10 3 2 5 2" xfId="5713"/>
    <cellStyle name="Standard 2 10 3 2 6" xfId="4112"/>
    <cellStyle name="Standard 2 10 3 2_Kat 2" xfId="1637"/>
    <cellStyle name="Standard 2 10 3 3" xfId="227"/>
    <cellStyle name="Standard 2 10 3 3 2" xfId="547"/>
    <cellStyle name="Standard 2 10 3 3 2 2" xfId="1349"/>
    <cellStyle name="Standard 2 10 3 3 2 2 2" xfId="3710"/>
    <cellStyle name="Standard 2 10 3 3 2 2 2 2" xfId="6913"/>
    <cellStyle name="Standard 2 10 3 3 2 2 3" xfId="5312"/>
    <cellStyle name="Standard 2 10 3 3 2 3" xfId="2909"/>
    <cellStyle name="Standard 2 10 3 3 2 3 2" xfId="6113"/>
    <cellStyle name="Standard 2 10 3 3 2 4" xfId="4512"/>
    <cellStyle name="Standard 2 10 3 3 2_Kat 2" xfId="1642"/>
    <cellStyle name="Standard 2 10 3 3 3" xfId="1029"/>
    <cellStyle name="Standard 2 10 3 3 3 2" xfId="3390"/>
    <cellStyle name="Standard 2 10 3 3 3 2 2" xfId="6593"/>
    <cellStyle name="Standard 2 10 3 3 3 3" xfId="4992"/>
    <cellStyle name="Standard 2 10 3 3 4" xfId="2589"/>
    <cellStyle name="Standard 2 10 3 3 4 2" xfId="5793"/>
    <cellStyle name="Standard 2 10 3 3 5" xfId="4192"/>
    <cellStyle name="Standard 2 10 3 3_Kat 2" xfId="1641"/>
    <cellStyle name="Standard 2 10 3 4" xfId="627"/>
    <cellStyle name="Standard 2 10 3 4 2" xfId="1429"/>
    <cellStyle name="Standard 2 10 3 4 2 2" xfId="3790"/>
    <cellStyle name="Standard 2 10 3 4 2 2 2" xfId="6993"/>
    <cellStyle name="Standard 2 10 3 4 2 3" xfId="5392"/>
    <cellStyle name="Standard 2 10 3 4 3" xfId="2989"/>
    <cellStyle name="Standard 2 10 3 4 3 2" xfId="6193"/>
    <cellStyle name="Standard 2 10 3 4 4" xfId="4592"/>
    <cellStyle name="Standard 2 10 3 4_Kat 2" xfId="1643"/>
    <cellStyle name="Standard 2 10 3 5" xfId="707"/>
    <cellStyle name="Standard 2 10 3 5 2" xfId="1509"/>
    <cellStyle name="Standard 2 10 3 5 2 2" xfId="3870"/>
    <cellStyle name="Standard 2 10 3 5 2 2 2" xfId="7073"/>
    <cellStyle name="Standard 2 10 3 5 2 3" xfId="5472"/>
    <cellStyle name="Standard 2 10 3 5 3" xfId="3069"/>
    <cellStyle name="Standard 2 10 3 5 3 2" xfId="6273"/>
    <cellStyle name="Standard 2 10 3 5 4" xfId="4672"/>
    <cellStyle name="Standard 2 10 3 5_Kat 2" xfId="1644"/>
    <cellStyle name="Standard 2 10 3 6" xfId="387"/>
    <cellStyle name="Standard 2 10 3 6 2" xfId="1189"/>
    <cellStyle name="Standard 2 10 3 6 2 2" xfId="3550"/>
    <cellStyle name="Standard 2 10 3 6 2 2 2" xfId="6753"/>
    <cellStyle name="Standard 2 10 3 6 2 3" xfId="5152"/>
    <cellStyle name="Standard 2 10 3 6 3" xfId="2749"/>
    <cellStyle name="Standard 2 10 3 6 3 2" xfId="5953"/>
    <cellStyle name="Standard 2 10 3 6 4" xfId="4352"/>
    <cellStyle name="Standard 2 10 3 6_Kat 2" xfId="1645"/>
    <cellStyle name="Standard 2 10 3 7" xfId="869"/>
    <cellStyle name="Standard 2 10 3 7 2" xfId="3230"/>
    <cellStyle name="Standard 2 10 3 7 2 2" xfId="6433"/>
    <cellStyle name="Standard 2 10 3 7 3" xfId="4832"/>
    <cellStyle name="Standard 2 10 3 8" xfId="2429"/>
    <cellStyle name="Standard 2 10 3 8 2" xfId="5633"/>
    <cellStyle name="Standard 2 10 3 9" xfId="4032"/>
    <cellStyle name="Standard 2 10 3_Kat 2" xfId="1636"/>
    <cellStyle name="Standard 2 10 4" xfId="107"/>
    <cellStyle name="Standard 2 10 4 2" xfId="267"/>
    <cellStyle name="Standard 2 10 4 2 2" xfId="747"/>
    <cellStyle name="Standard 2 10 4 2 2 2" xfId="1549"/>
    <cellStyle name="Standard 2 10 4 2 2 2 2" xfId="3910"/>
    <cellStyle name="Standard 2 10 4 2 2 2 2 2" xfId="7113"/>
    <cellStyle name="Standard 2 10 4 2 2 2 3" xfId="5512"/>
    <cellStyle name="Standard 2 10 4 2 2 3" xfId="3109"/>
    <cellStyle name="Standard 2 10 4 2 2 3 2" xfId="6313"/>
    <cellStyle name="Standard 2 10 4 2 2 4" xfId="4712"/>
    <cellStyle name="Standard 2 10 4 2 2_Kat 2" xfId="1648"/>
    <cellStyle name="Standard 2 10 4 2 3" xfId="1069"/>
    <cellStyle name="Standard 2 10 4 2 3 2" xfId="3430"/>
    <cellStyle name="Standard 2 10 4 2 3 2 2" xfId="6633"/>
    <cellStyle name="Standard 2 10 4 2 3 3" xfId="5032"/>
    <cellStyle name="Standard 2 10 4 2 4" xfId="2629"/>
    <cellStyle name="Standard 2 10 4 2 4 2" xfId="5833"/>
    <cellStyle name="Standard 2 10 4 2 5" xfId="4232"/>
    <cellStyle name="Standard 2 10 4 2_Kat 2" xfId="1647"/>
    <cellStyle name="Standard 2 10 4 3" xfId="427"/>
    <cellStyle name="Standard 2 10 4 3 2" xfId="1229"/>
    <cellStyle name="Standard 2 10 4 3 2 2" xfId="3590"/>
    <cellStyle name="Standard 2 10 4 3 2 2 2" xfId="6793"/>
    <cellStyle name="Standard 2 10 4 3 2 3" xfId="5192"/>
    <cellStyle name="Standard 2 10 4 3 3" xfId="2789"/>
    <cellStyle name="Standard 2 10 4 3 3 2" xfId="5993"/>
    <cellStyle name="Standard 2 10 4 3 4" xfId="4392"/>
    <cellStyle name="Standard 2 10 4 3_Kat 2" xfId="1649"/>
    <cellStyle name="Standard 2 10 4 4" xfId="909"/>
    <cellStyle name="Standard 2 10 4 4 2" xfId="3270"/>
    <cellStyle name="Standard 2 10 4 4 2 2" xfId="6473"/>
    <cellStyle name="Standard 2 10 4 4 3" xfId="4872"/>
    <cellStyle name="Standard 2 10 4 5" xfId="2469"/>
    <cellStyle name="Standard 2 10 4 5 2" xfId="5673"/>
    <cellStyle name="Standard 2 10 4 6" xfId="4072"/>
    <cellStyle name="Standard 2 10 4_Kat 2" xfId="1646"/>
    <cellStyle name="Standard 2 10 5" xfId="187"/>
    <cellStyle name="Standard 2 10 5 2" xfId="507"/>
    <cellStyle name="Standard 2 10 5 2 2" xfId="1309"/>
    <cellStyle name="Standard 2 10 5 2 2 2" xfId="3670"/>
    <cellStyle name="Standard 2 10 5 2 2 2 2" xfId="6873"/>
    <cellStyle name="Standard 2 10 5 2 2 3" xfId="5272"/>
    <cellStyle name="Standard 2 10 5 2 3" xfId="2869"/>
    <cellStyle name="Standard 2 10 5 2 3 2" xfId="6073"/>
    <cellStyle name="Standard 2 10 5 2 4" xfId="4472"/>
    <cellStyle name="Standard 2 10 5 2_Kat 2" xfId="1651"/>
    <cellStyle name="Standard 2 10 5 3" xfId="989"/>
    <cellStyle name="Standard 2 10 5 3 2" xfId="3350"/>
    <cellStyle name="Standard 2 10 5 3 2 2" xfId="6553"/>
    <cellStyle name="Standard 2 10 5 3 3" xfId="4952"/>
    <cellStyle name="Standard 2 10 5 4" xfId="2549"/>
    <cellStyle name="Standard 2 10 5 4 2" xfId="5753"/>
    <cellStyle name="Standard 2 10 5 5" xfId="4152"/>
    <cellStyle name="Standard 2 10 5_Kat 2" xfId="1650"/>
    <cellStyle name="Standard 2 10 6" xfId="587"/>
    <cellStyle name="Standard 2 10 6 2" xfId="1389"/>
    <cellStyle name="Standard 2 10 6 2 2" xfId="3750"/>
    <cellStyle name="Standard 2 10 6 2 2 2" xfId="6953"/>
    <cellStyle name="Standard 2 10 6 2 3" xfId="5352"/>
    <cellStyle name="Standard 2 10 6 3" xfId="2949"/>
    <cellStyle name="Standard 2 10 6 3 2" xfId="6153"/>
    <cellStyle name="Standard 2 10 6 4" xfId="4552"/>
    <cellStyle name="Standard 2 10 6_Kat 2" xfId="1652"/>
    <cellStyle name="Standard 2 10 7" xfId="667"/>
    <cellStyle name="Standard 2 10 7 2" xfId="1469"/>
    <cellStyle name="Standard 2 10 7 2 2" xfId="3830"/>
    <cellStyle name="Standard 2 10 7 2 2 2" xfId="7033"/>
    <cellStyle name="Standard 2 10 7 2 3" xfId="5432"/>
    <cellStyle name="Standard 2 10 7 3" xfId="3029"/>
    <cellStyle name="Standard 2 10 7 3 2" xfId="6233"/>
    <cellStyle name="Standard 2 10 7 4" xfId="4632"/>
    <cellStyle name="Standard 2 10 7_Kat 2" xfId="1653"/>
    <cellStyle name="Standard 2 10 8" xfId="347"/>
    <cellStyle name="Standard 2 10 8 2" xfId="1149"/>
    <cellStyle name="Standard 2 10 8 2 2" xfId="3510"/>
    <cellStyle name="Standard 2 10 8 2 2 2" xfId="6713"/>
    <cellStyle name="Standard 2 10 8 2 3" xfId="5112"/>
    <cellStyle name="Standard 2 10 8 3" xfId="2709"/>
    <cellStyle name="Standard 2 10 8 3 2" xfId="5913"/>
    <cellStyle name="Standard 2 10 8 4" xfId="4312"/>
    <cellStyle name="Standard 2 10 8_Kat 2" xfId="1654"/>
    <cellStyle name="Standard 2 10 9" xfId="829"/>
    <cellStyle name="Standard 2 10 9 2" xfId="3190"/>
    <cellStyle name="Standard 2 10 9 2 2" xfId="6393"/>
    <cellStyle name="Standard 2 10 9 3" xfId="4792"/>
    <cellStyle name="Standard 2 10_Kat 2" xfId="1615"/>
    <cellStyle name="Standard 2 11" xfId="32"/>
    <cellStyle name="Standard 2 11 10" xfId="3998"/>
    <cellStyle name="Standard 2 11 2" xfId="73"/>
    <cellStyle name="Standard 2 11 2 2" xfId="153"/>
    <cellStyle name="Standard 2 11 2 2 2" xfId="313"/>
    <cellStyle name="Standard 2 11 2 2 2 2" xfId="793"/>
    <cellStyle name="Standard 2 11 2 2 2 2 2" xfId="1595"/>
    <cellStyle name="Standard 2 11 2 2 2 2 2 2" xfId="3956"/>
    <cellStyle name="Standard 2 11 2 2 2 2 2 2 2" xfId="7159"/>
    <cellStyle name="Standard 2 11 2 2 2 2 2 3" xfId="5558"/>
    <cellStyle name="Standard 2 11 2 2 2 2 3" xfId="3155"/>
    <cellStyle name="Standard 2 11 2 2 2 2 3 2" xfId="6359"/>
    <cellStyle name="Standard 2 11 2 2 2 2 4" xfId="4758"/>
    <cellStyle name="Standard 2 11 2 2 2 2_Kat 2" xfId="1659"/>
    <cellStyle name="Standard 2 11 2 2 2 3" xfId="1115"/>
    <cellStyle name="Standard 2 11 2 2 2 3 2" xfId="3476"/>
    <cellStyle name="Standard 2 11 2 2 2 3 2 2" xfId="6679"/>
    <cellStyle name="Standard 2 11 2 2 2 3 3" xfId="5078"/>
    <cellStyle name="Standard 2 11 2 2 2 4" xfId="2675"/>
    <cellStyle name="Standard 2 11 2 2 2 4 2" xfId="5879"/>
    <cellStyle name="Standard 2 11 2 2 2 5" xfId="4278"/>
    <cellStyle name="Standard 2 11 2 2 2_Kat 2" xfId="1658"/>
    <cellStyle name="Standard 2 11 2 2 3" xfId="473"/>
    <cellStyle name="Standard 2 11 2 2 3 2" xfId="1275"/>
    <cellStyle name="Standard 2 11 2 2 3 2 2" xfId="3636"/>
    <cellStyle name="Standard 2 11 2 2 3 2 2 2" xfId="6839"/>
    <cellStyle name="Standard 2 11 2 2 3 2 3" xfId="5238"/>
    <cellStyle name="Standard 2 11 2 2 3 3" xfId="2835"/>
    <cellStyle name="Standard 2 11 2 2 3 3 2" xfId="6039"/>
    <cellStyle name="Standard 2 11 2 2 3 4" xfId="4438"/>
    <cellStyle name="Standard 2 11 2 2 3_Kat 2" xfId="1660"/>
    <cellStyle name="Standard 2 11 2 2 4" xfId="955"/>
    <cellStyle name="Standard 2 11 2 2 4 2" xfId="3316"/>
    <cellStyle name="Standard 2 11 2 2 4 2 2" xfId="6519"/>
    <cellStyle name="Standard 2 11 2 2 4 3" xfId="4918"/>
    <cellStyle name="Standard 2 11 2 2 5" xfId="2515"/>
    <cellStyle name="Standard 2 11 2 2 5 2" xfId="5719"/>
    <cellStyle name="Standard 2 11 2 2 6" xfId="4118"/>
    <cellStyle name="Standard 2 11 2 2_Kat 2" xfId="1657"/>
    <cellStyle name="Standard 2 11 2 3" xfId="233"/>
    <cellStyle name="Standard 2 11 2 3 2" xfId="553"/>
    <cellStyle name="Standard 2 11 2 3 2 2" xfId="1355"/>
    <cellStyle name="Standard 2 11 2 3 2 2 2" xfId="3716"/>
    <cellStyle name="Standard 2 11 2 3 2 2 2 2" xfId="6919"/>
    <cellStyle name="Standard 2 11 2 3 2 2 3" xfId="5318"/>
    <cellStyle name="Standard 2 11 2 3 2 3" xfId="2915"/>
    <cellStyle name="Standard 2 11 2 3 2 3 2" xfId="6119"/>
    <cellStyle name="Standard 2 11 2 3 2 4" xfId="4518"/>
    <cellStyle name="Standard 2 11 2 3 2_Kat 2" xfId="1662"/>
    <cellStyle name="Standard 2 11 2 3 3" xfId="1035"/>
    <cellStyle name="Standard 2 11 2 3 3 2" xfId="3396"/>
    <cellStyle name="Standard 2 11 2 3 3 2 2" xfId="6599"/>
    <cellStyle name="Standard 2 11 2 3 3 3" xfId="4998"/>
    <cellStyle name="Standard 2 11 2 3 4" xfId="2595"/>
    <cellStyle name="Standard 2 11 2 3 4 2" xfId="5799"/>
    <cellStyle name="Standard 2 11 2 3 5" xfId="4198"/>
    <cellStyle name="Standard 2 11 2 3_Kat 2" xfId="1661"/>
    <cellStyle name="Standard 2 11 2 4" xfId="633"/>
    <cellStyle name="Standard 2 11 2 4 2" xfId="1435"/>
    <cellStyle name="Standard 2 11 2 4 2 2" xfId="3796"/>
    <cellStyle name="Standard 2 11 2 4 2 2 2" xfId="6999"/>
    <cellStyle name="Standard 2 11 2 4 2 3" xfId="5398"/>
    <cellStyle name="Standard 2 11 2 4 3" xfId="2995"/>
    <cellStyle name="Standard 2 11 2 4 3 2" xfId="6199"/>
    <cellStyle name="Standard 2 11 2 4 4" xfId="4598"/>
    <cellStyle name="Standard 2 11 2 4_Kat 2" xfId="1663"/>
    <cellStyle name="Standard 2 11 2 5" xfId="713"/>
    <cellStyle name="Standard 2 11 2 5 2" xfId="1515"/>
    <cellStyle name="Standard 2 11 2 5 2 2" xfId="3876"/>
    <cellStyle name="Standard 2 11 2 5 2 2 2" xfId="7079"/>
    <cellStyle name="Standard 2 11 2 5 2 3" xfId="5478"/>
    <cellStyle name="Standard 2 11 2 5 3" xfId="3075"/>
    <cellStyle name="Standard 2 11 2 5 3 2" xfId="6279"/>
    <cellStyle name="Standard 2 11 2 5 4" xfId="4678"/>
    <cellStyle name="Standard 2 11 2 5_Kat 2" xfId="1664"/>
    <cellStyle name="Standard 2 11 2 6" xfId="393"/>
    <cellStyle name="Standard 2 11 2 6 2" xfId="1195"/>
    <cellStyle name="Standard 2 11 2 6 2 2" xfId="3556"/>
    <cellStyle name="Standard 2 11 2 6 2 2 2" xfId="6759"/>
    <cellStyle name="Standard 2 11 2 6 2 3" xfId="5158"/>
    <cellStyle name="Standard 2 11 2 6 3" xfId="2755"/>
    <cellStyle name="Standard 2 11 2 6 3 2" xfId="5959"/>
    <cellStyle name="Standard 2 11 2 6 4" xfId="4358"/>
    <cellStyle name="Standard 2 11 2 6_Kat 2" xfId="1665"/>
    <cellStyle name="Standard 2 11 2 7" xfId="875"/>
    <cellStyle name="Standard 2 11 2 7 2" xfId="3236"/>
    <cellStyle name="Standard 2 11 2 7 2 2" xfId="6439"/>
    <cellStyle name="Standard 2 11 2 7 3" xfId="4838"/>
    <cellStyle name="Standard 2 11 2 8" xfId="2435"/>
    <cellStyle name="Standard 2 11 2 8 2" xfId="5639"/>
    <cellStyle name="Standard 2 11 2 9" xfId="4038"/>
    <cellStyle name="Standard 2 11 2_Kat 2" xfId="1656"/>
    <cellStyle name="Standard 2 11 3" xfId="113"/>
    <cellStyle name="Standard 2 11 3 2" xfId="273"/>
    <cellStyle name="Standard 2 11 3 2 2" xfId="753"/>
    <cellStyle name="Standard 2 11 3 2 2 2" xfId="1555"/>
    <cellStyle name="Standard 2 11 3 2 2 2 2" xfId="3916"/>
    <cellStyle name="Standard 2 11 3 2 2 2 2 2" xfId="7119"/>
    <cellStyle name="Standard 2 11 3 2 2 2 3" xfId="5518"/>
    <cellStyle name="Standard 2 11 3 2 2 3" xfId="3115"/>
    <cellStyle name="Standard 2 11 3 2 2 3 2" xfId="6319"/>
    <cellStyle name="Standard 2 11 3 2 2 4" xfId="4718"/>
    <cellStyle name="Standard 2 11 3 2 2_Kat 2" xfId="1668"/>
    <cellStyle name="Standard 2 11 3 2 3" xfId="1075"/>
    <cellStyle name="Standard 2 11 3 2 3 2" xfId="3436"/>
    <cellStyle name="Standard 2 11 3 2 3 2 2" xfId="6639"/>
    <cellStyle name="Standard 2 11 3 2 3 3" xfId="5038"/>
    <cellStyle name="Standard 2 11 3 2 4" xfId="2635"/>
    <cellStyle name="Standard 2 11 3 2 4 2" xfId="5839"/>
    <cellStyle name="Standard 2 11 3 2 5" xfId="4238"/>
    <cellStyle name="Standard 2 11 3 2_Kat 2" xfId="1667"/>
    <cellStyle name="Standard 2 11 3 3" xfId="433"/>
    <cellStyle name="Standard 2 11 3 3 2" xfId="1235"/>
    <cellStyle name="Standard 2 11 3 3 2 2" xfId="3596"/>
    <cellStyle name="Standard 2 11 3 3 2 2 2" xfId="6799"/>
    <cellStyle name="Standard 2 11 3 3 2 3" xfId="5198"/>
    <cellStyle name="Standard 2 11 3 3 3" xfId="2795"/>
    <cellStyle name="Standard 2 11 3 3 3 2" xfId="5999"/>
    <cellStyle name="Standard 2 11 3 3 4" xfId="4398"/>
    <cellStyle name="Standard 2 11 3 3_Kat 2" xfId="1669"/>
    <cellStyle name="Standard 2 11 3 4" xfId="915"/>
    <cellStyle name="Standard 2 11 3 4 2" xfId="3276"/>
    <cellStyle name="Standard 2 11 3 4 2 2" xfId="6479"/>
    <cellStyle name="Standard 2 11 3 4 3" xfId="4878"/>
    <cellStyle name="Standard 2 11 3 5" xfId="2475"/>
    <cellStyle name="Standard 2 11 3 5 2" xfId="5679"/>
    <cellStyle name="Standard 2 11 3 6" xfId="4078"/>
    <cellStyle name="Standard 2 11 3_Kat 2" xfId="1666"/>
    <cellStyle name="Standard 2 11 4" xfId="193"/>
    <cellStyle name="Standard 2 11 4 2" xfId="513"/>
    <cellStyle name="Standard 2 11 4 2 2" xfId="1315"/>
    <cellStyle name="Standard 2 11 4 2 2 2" xfId="3676"/>
    <cellStyle name="Standard 2 11 4 2 2 2 2" xfId="6879"/>
    <cellStyle name="Standard 2 11 4 2 2 3" xfId="5278"/>
    <cellStyle name="Standard 2 11 4 2 3" xfId="2875"/>
    <cellStyle name="Standard 2 11 4 2 3 2" xfId="6079"/>
    <cellStyle name="Standard 2 11 4 2 4" xfId="4478"/>
    <cellStyle name="Standard 2 11 4 2_Kat 2" xfId="1671"/>
    <cellStyle name="Standard 2 11 4 3" xfId="995"/>
    <cellStyle name="Standard 2 11 4 3 2" xfId="3356"/>
    <cellStyle name="Standard 2 11 4 3 2 2" xfId="6559"/>
    <cellStyle name="Standard 2 11 4 3 3" xfId="4958"/>
    <cellStyle name="Standard 2 11 4 4" xfId="2555"/>
    <cellStyle name="Standard 2 11 4 4 2" xfId="5759"/>
    <cellStyle name="Standard 2 11 4 5" xfId="4158"/>
    <cellStyle name="Standard 2 11 4_Kat 2" xfId="1670"/>
    <cellStyle name="Standard 2 11 5" xfId="593"/>
    <cellStyle name="Standard 2 11 5 2" xfId="1395"/>
    <cellStyle name="Standard 2 11 5 2 2" xfId="3756"/>
    <cellStyle name="Standard 2 11 5 2 2 2" xfId="6959"/>
    <cellStyle name="Standard 2 11 5 2 3" xfId="5358"/>
    <cellStyle name="Standard 2 11 5 3" xfId="2955"/>
    <cellStyle name="Standard 2 11 5 3 2" xfId="6159"/>
    <cellStyle name="Standard 2 11 5 4" xfId="4558"/>
    <cellStyle name="Standard 2 11 5_Kat 2" xfId="1672"/>
    <cellStyle name="Standard 2 11 6" xfId="673"/>
    <cellStyle name="Standard 2 11 6 2" xfId="1475"/>
    <cellStyle name="Standard 2 11 6 2 2" xfId="3836"/>
    <cellStyle name="Standard 2 11 6 2 2 2" xfId="7039"/>
    <cellStyle name="Standard 2 11 6 2 3" xfId="5438"/>
    <cellStyle name="Standard 2 11 6 3" xfId="3035"/>
    <cellStyle name="Standard 2 11 6 3 2" xfId="6239"/>
    <cellStyle name="Standard 2 11 6 4" xfId="4638"/>
    <cellStyle name="Standard 2 11 6_Kat 2" xfId="1673"/>
    <cellStyle name="Standard 2 11 7" xfId="353"/>
    <cellStyle name="Standard 2 11 7 2" xfId="1155"/>
    <cellStyle name="Standard 2 11 7 2 2" xfId="3516"/>
    <cellStyle name="Standard 2 11 7 2 2 2" xfId="6719"/>
    <cellStyle name="Standard 2 11 7 2 3" xfId="5118"/>
    <cellStyle name="Standard 2 11 7 3" xfId="2715"/>
    <cellStyle name="Standard 2 11 7 3 2" xfId="5919"/>
    <cellStyle name="Standard 2 11 7 4" xfId="4318"/>
    <cellStyle name="Standard 2 11 7_Kat 2" xfId="1674"/>
    <cellStyle name="Standard 2 11 8" xfId="835"/>
    <cellStyle name="Standard 2 11 8 2" xfId="3196"/>
    <cellStyle name="Standard 2 11 8 2 2" xfId="6399"/>
    <cellStyle name="Standard 2 11 8 3" xfId="4798"/>
    <cellStyle name="Standard 2 11 9" xfId="2395"/>
    <cellStyle name="Standard 2 11 9 2" xfId="5599"/>
    <cellStyle name="Standard 2 11_Kat 2" xfId="1655"/>
    <cellStyle name="Standard 2 12" xfId="53"/>
    <cellStyle name="Standard 2 12 2" xfId="133"/>
    <cellStyle name="Standard 2 12 2 2" xfId="293"/>
    <cellStyle name="Standard 2 12 2 2 2" xfId="773"/>
    <cellStyle name="Standard 2 12 2 2 2 2" xfId="1575"/>
    <cellStyle name="Standard 2 12 2 2 2 2 2" xfId="3936"/>
    <cellStyle name="Standard 2 12 2 2 2 2 2 2" xfId="7139"/>
    <cellStyle name="Standard 2 12 2 2 2 2 3" xfId="5538"/>
    <cellStyle name="Standard 2 12 2 2 2 3" xfId="3135"/>
    <cellStyle name="Standard 2 12 2 2 2 3 2" xfId="6339"/>
    <cellStyle name="Standard 2 12 2 2 2 4" xfId="4738"/>
    <cellStyle name="Standard 2 12 2 2 2_Kat 2" xfId="1678"/>
    <cellStyle name="Standard 2 12 2 2 3" xfId="1095"/>
    <cellStyle name="Standard 2 12 2 2 3 2" xfId="3456"/>
    <cellStyle name="Standard 2 12 2 2 3 2 2" xfId="6659"/>
    <cellStyle name="Standard 2 12 2 2 3 3" xfId="5058"/>
    <cellStyle name="Standard 2 12 2 2 4" xfId="2655"/>
    <cellStyle name="Standard 2 12 2 2 4 2" xfId="5859"/>
    <cellStyle name="Standard 2 12 2 2 5" xfId="4258"/>
    <cellStyle name="Standard 2 12 2 2_Kat 2" xfId="1677"/>
    <cellStyle name="Standard 2 12 2 3" xfId="453"/>
    <cellStyle name="Standard 2 12 2 3 2" xfId="1255"/>
    <cellStyle name="Standard 2 12 2 3 2 2" xfId="3616"/>
    <cellStyle name="Standard 2 12 2 3 2 2 2" xfId="6819"/>
    <cellStyle name="Standard 2 12 2 3 2 3" xfId="5218"/>
    <cellStyle name="Standard 2 12 2 3 3" xfId="2815"/>
    <cellStyle name="Standard 2 12 2 3 3 2" xfId="6019"/>
    <cellStyle name="Standard 2 12 2 3 4" xfId="4418"/>
    <cellStyle name="Standard 2 12 2 3_Kat 2" xfId="1679"/>
    <cellStyle name="Standard 2 12 2 4" xfId="935"/>
    <cellStyle name="Standard 2 12 2 4 2" xfId="3296"/>
    <cellStyle name="Standard 2 12 2 4 2 2" xfId="6499"/>
    <cellStyle name="Standard 2 12 2 4 3" xfId="4898"/>
    <cellStyle name="Standard 2 12 2 5" xfId="2495"/>
    <cellStyle name="Standard 2 12 2 5 2" xfId="5699"/>
    <cellStyle name="Standard 2 12 2 6" xfId="4098"/>
    <cellStyle name="Standard 2 12 2_Kat 2" xfId="1676"/>
    <cellStyle name="Standard 2 12 3" xfId="213"/>
    <cellStyle name="Standard 2 12 3 2" xfId="533"/>
    <cellStyle name="Standard 2 12 3 2 2" xfId="1335"/>
    <cellStyle name="Standard 2 12 3 2 2 2" xfId="3696"/>
    <cellStyle name="Standard 2 12 3 2 2 2 2" xfId="6899"/>
    <cellStyle name="Standard 2 12 3 2 2 3" xfId="5298"/>
    <cellStyle name="Standard 2 12 3 2 3" xfId="2895"/>
    <cellStyle name="Standard 2 12 3 2 3 2" xfId="6099"/>
    <cellStyle name="Standard 2 12 3 2 4" xfId="4498"/>
    <cellStyle name="Standard 2 12 3 2_Kat 2" xfId="1681"/>
    <cellStyle name="Standard 2 12 3 3" xfId="1015"/>
    <cellStyle name="Standard 2 12 3 3 2" xfId="3376"/>
    <cellStyle name="Standard 2 12 3 3 2 2" xfId="6579"/>
    <cellStyle name="Standard 2 12 3 3 3" xfId="4978"/>
    <cellStyle name="Standard 2 12 3 4" xfId="2575"/>
    <cellStyle name="Standard 2 12 3 4 2" xfId="5779"/>
    <cellStyle name="Standard 2 12 3 5" xfId="4178"/>
    <cellStyle name="Standard 2 12 3_Kat 2" xfId="1680"/>
    <cellStyle name="Standard 2 12 4" xfId="613"/>
    <cellStyle name="Standard 2 12 4 2" xfId="1415"/>
    <cellStyle name="Standard 2 12 4 2 2" xfId="3776"/>
    <cellStyle name="Standard 2 12 4 2 2 2" xfId="6979"/>
    <cellStyle name="Standard 2 12 4 2 3" xfId="5378"/>
    <cellStyle name="Standard 2 12 4 3" xfId="2975"/>
    <cellStyle name="Standard 2 12 4 3 2" xfId="6179"/>
    <cellStyle name="Standard 2 12 4 4" xfId="4578"/>
    <cellStyle name="Standard 2 12 4_Kat 2" xfId="1682"/>
    <cellStyle name="Standard 2 12 5" xfId="693"/>
    <cellStyle name="Standard 2 12 5 2" xfId="1495"/>
    <cellStyle name="Standard 2 12 5 2 2" xfId="3856"/>
    <cellStyle name="Standard 2 12 5 2 2 2" xfId="7059"/>
    <cellStyle name="Standard 2 12 5 2 3" xfId="5458"/>
    <cellStyle name="Standard 2 12 5 3" xfId="3055"/>
    <cellStyle name="Standard 2 12 5 3 2" xfId="6259"/>
    <cellStyle name="Standard 2 12 5 4" xfId="4658"/>
    <cellStyle name="Standard 2 12 5_Kat 2" xfId="1683"/>
    <cellStyle name="Standard 2 12 6" xfId="373"/>
    <cellStyle name="Standard 2 12 6 2" xfId="1175"/>
    <cellStyle name="Standard 2 12 6 2 2" xfId="3536"/>
    <cellStyle name="Standard 2 12 6 2 2 2" xfId="6739"/>
    <cellStyle name="Standard 2 12 6 2 3" xfId="5138"/>
    <cellStyle name="Standard 2 12 6 3" xfId="2735"/>
    <cellStyle name="Standard 2 12 6 3 2" xfId="5939"/>
    <cellStyle name="Standard 2 12 6 4" xfId="4338"/>
    <cellStyle name="Standard 2 12 6_Kat 2" xfId="1684"/>
    <cellStyle name="Standard 2 12 7" xfId="855"/>
    <cellStyle name="Standard 2 12 7 2" xfId="3216"/>
    <cellStyle name="Standard 2 12 7 2 2" xfId="6419"/>
    <cellStyle name="Standard 2 12 7 3" xfId="4818"/>
    <cellStyle name="Standard 2 12 8" xfId="2415"/>
    <cellStyle name="Standard 2 12 8 2" xfId="5619"/>
    <cellStyle name="Standard 2 12 9" xfId="4018"/>
    <cellStyle name="Standard 2 12_Kat 2" xfId="1675"/>
    <cellStyle name="Standard 2 13" xfId="93"/>
    <cellStyle name="Standard 2 13 2" xfId="253"/>
    <cellStyle name="Standard 2 13 2 2" xfId="733"/>
    <cellStyle name="Standard 2 13 2 2 2" xfId="1535"/>
    <cellStyle name="Standard 2 13 2 2 2 2" xfId="3896"/>
    <cellStyle name="Standard 2 13 2 2 2 2 2" xfId="7099"/>
    <cellStyle name="Standard 2 13 2 2 2 3" xfId="5498"/>
    <cellStyle name="Standard 2 13 2 2 3" xfId="3095"/>
    <cellStyle name="Standard 2 13 2 2 3 2" xfId="6299"/>
    <cellStyle name="Standard 2 13 2 2 4" xfId="4698"/>
    <cellStyle name="Standard 2 13 2 2_Kat 2" xfId="1687"/>
    <cellStyle name="Standard 2 13 2 3" xfId="1055"/>
    <cellStyle name="Standard 2 13 2 3 2" xfId="3416"/>
    <cellStyle name="Standard 2 13 2 3 2 2" xfId="6619"/>
    <cellStyle name="Standard 2 13 2 3 3" xfId="5018"/>
    <cellStyle name="Standard 2 13 2 4" xfId="2615"/>
    <cellStyle name="Standard 2 13 2 4 2" xfId="5819"/>
    <cellStyle name="Standard 2 13 2 5" xfId="4218"/>
    <cellStyle name="Standard 2 13 2_Kat 2" xfId="1686"/>
    <cellStyle name="Standard 2 13 3" xfId="413"/>
    <cellStyle name="Standard 2 13 3 2" xfId="1215"/>
    <cellStyle name="Standard 2 13 3 2 2" xfId="3576"/>
    <cellStyle name="Standard 2 13 3 2 2 2" xfId="6779"/>
    <cellStyle name="Standard 2 13 3 2 3" xfId="5178"/>
    <cellStyle name="Standard 2 13 3 3" xfId="2775"/>
    <cellStyle name="Standard 2 13 3 3 2" xfId="5979"/>
    <cellStyle name="Standard 2 13 3 4" xfId="4378"/>
    <cellStyle name="Standard 2 13 3_Kat 2" xfId="1688"/>
    <cellStyle name="Standard 2 13 4" xfId="895"/>
    <cellStyle name="Standard 2 13 4 2" xfId="3256"/>
    <cellStyle name="Standard 2 13 4 2 2" xfId="6459"/>
    <cellStyle name="Standard 2 13 4 3" xfId="4858"/>
    <cellStyle name="Standard 2 13 5" xfId="2455"/>
    <cellStyle name="Standard 2 13 5 2" xfId="5659"/>
    <cellStyle name="Standard 2 13 6" xfId="4058"/>
    <cellStyle name="Standard 2 13_Kat 2" xfId="1685"/>
    <cellStyle name="Standard 2 14" xfId="173"/>
    <cellStyle name="Standard 2 14 2" xfId="493"/>
    <cellStyle name="Standard 2 14 2 2" xfId="1295"/>
    <cellStyle name="Standard 2 14 2 2 2" xfId="3656"/>
    <cellStyle name="Standard 2 14 2 2 2 2" xfId="6859"/>
    <cellStyle name="Standard 2 14 2 2 3" xfId="5258"/>
    <cellStyle name="Standard 2 14 2 3" xfId="2855"/>
    <cellStyle name="Standard 2 14 2 3 2" xfId="6059"/>
    <cellStyle name="Standard 2 14 2 4" xfId="4458"/>
    <cellStyle name="Standard 2 14 2_Kat 2" xfId="1690"/>
    <cellStyle name="Standard 2 14 3" xfId="975"/>
    <cellStyle name="Standard 2 14 3 2" xfId="3336"/>
    <cellStyle name="Standard 2 14 3 2 2" xfId="6539"/>
    <cellStyle name="Standard 2 14 3 3" xfId="4938"/>
    <cellStyle name="Standard 2 14 4" xfId="2535"/>
    <cellStyle name="Standard 2 14 4 2" xfId="5739"/>
    <cellStyle name="Standard 2 14 5" xfId="4138"/>
    <cellStyle name="Standard 2 14_Kat 2" xfId="1689"/>
    <cellStyle name="Standard 2 15" xfId="573"/>
    <cellStyle name="Standard 2 15 2" xfId="1375"/>
    <cellStyle name="Standard 2 15 2 2" xfId="3736"/>
    <cellStyle name="Standard 2 15 2 2 2" xfId="6939"/>
    <cellStyle name="Standard 2 15 2 3" xfId="5338"/>
    <cellStyle name="Standard 2 15 3" xfId="2935"/>
    <cellStyle name="Standard 2 15 3 2" xfId="6139"/>
    <cellStyle name="Standard 2 15 4" xfId="4538"/>
    <cellStyle name="Standard 2 15_Kat 2" xfId="1691"/>
    <cellStyle name="Standard 2 16" xfId="653"/>
    <cellStyle name="Standard 2 16 2" xfId="1455"/>
    <cellStyle name="Standard 2 16 2 2" xfId="3816"/>
    <cellStyle name="Standard 2 16 2 2 2" xfId="7019"/>
    <cellStyle name="Standard 2 16 2 3" xfId="5418"/>
    <cellStyle name="Standard 2 16 3" xfId="3015"/>
    <cellStyle name="Standard 2 16 3 2" xfId="6219"/>
    <cellStyle name="Standard 2 16 4" xfId="4618"/>
    <cellStyle name="Standard 2 16_Kat 2" xfId="1692"/>
    <cellStyle name="Standard 2 17" xfId="333"/>
    <cellStyle name="Standard 2 17 2" xfId="1135"/>
    <cellStyle name="Standard 2 17 2 2" xfId="3496"/>
    <cellStyle name="Standard 2 17 2 2 2" xfId="6699"/>
    <cellStyle name="Standard 2 17 2 3" xfId="5098"/>
    <cellStyle name="Standard 2 17 3" xfId="2695"/>
    <cellStyle name="Standard 2 17 3 2" xfId="5899"/>
    <cellStyle name="Standard 2 17 4" xfId="4298"/>
    <cellStyle name="Standard 2 17_Kat 2" xfId="1693"/>
    <cellStyle name="Standard 2 18" xfId="815"/>
    <cellStyle name="Standard 2 18 2" xfId="3176"/>
    <cellStyle name="Standard 2 18 2 2" xfId="6379"/>
    <cellStyle name="Standard 2 18 3" xfId="4778"/>
    <cellStyle name="Standard 2 19" xfId="2375"/>
    <cellStyle name="Standard 2 19 2" xfId="5579"/>
    <cellStyle name="Standard 2 2" xfId="9"/>
    <cellStyle name="Standard 2 2 10" xfId="816"/>
    <cellStyle name="Standard 2 2 10 2" xfId="3177"/>
    <cellStyle name="Standard 2 2 10 2 2" xfId="6380"/>
    <cellStyle name="Standard 2 2 10 3" xfId="4779"/>
    <cellStyle name="Standard 2 2 11" xfId="2376"/>
    <cellStyle name="Standard 2 2 11 2" xfId="5580"/>
    <cellStyle name="Standard 2 2 12" xfId="3979"/>
    <cellStyle name="Standard 2 2 2" xfId="10"/>
    <cellStyle name="Standard 2 2 2 10" xfId="2377"/>
    <cellStyle name="Standard 2 2 2 10 2" xfId="5581"/>
    <cellStyle name="Standard 2 2 2 11" xfId="3980"/>
    <cellStyle name="Standard 2 2 2 2" xfId="35"/>
    <cellStyle name="Standard 2 2 2 2 10" xfId="4000"/>
    <cellStyle name="Standard 2 2 2 2 2" xfId="75"/>
    <cellStyle name="Standard 2 2 2 2 2 2" xfId="155"/>
    <cellStyle name="Standard 2 2 2 2 2 2 2" xfId="315"/>
    <cellStyle name="Standard 2 2 2 2 2 2 2 2" xfId="795"/>
    <cellStyle name="Standard 2 2 2 2 2 2 2 2 2" xfId="1597"/>
    <cellStyle name="Standard 2 2 2 2 2 2 2 2 2 2" xfId="3958"/>
    <cellStyle name="Standard 2 2 2 2 2 2 2 2 2 2 2" xfId="7161"/>
    <cellStyle name="Standard 2 2 2 2 2 2 2 2 2 3" xfId="5560"/>
    <cellStyle name="Standard 2 2 2 2 2 2 2 2 3" xfId="3157"/>
    <cellStyle name="Standard 2 2 2 2 2 2 2 2 3 2" xfId="6361"/>
    <cellStyle name="Standard 2 2 2 2 2 2 2 2 4" xfId="4760"/>
    <cellStyle name="Standard 2 2 2 2 2 2 2 2_Kat 2" xfId="1699"/>
    <cellStyle name="Standard 2 2 2 2 2 2 2 3" xfId="1117"/>
    <cellStyle name="Standard 2 2 2 2 2 2 2 3 2" xfId="3478"/>
    <cellStyle name="Standard 2 2 2 2 2 2 2 3 2 2" xfId="6681"/>
    <cellStyle name="Standard 2 2 2 2 2 2 2 3 3" xfId="5080"/>
    <cellStyle name="Standard 2 2 2 2 2 2 2 4" xfId="2677"/>
    <cellStyle name="Standard 2 2 2 2 2 2 2 4 2" xfId="5881"/>
    <cellStyle name="Standard 2 2 2 2 2 2 2 5" xfId="4280"/>
    <cellStyle name="Standard 2 2 2 2 2 2 2_Kat 2" xfId="1698"/>
    <cellStyle name="Standard 2 2 2 2 2 2 3" xfId="475"/>
    <cellStyle name="Standard 2 2 2 2 2 2 3 2" xfId="1277"/>
    <cellStyle name="Standard 2 2 2 2 2 2 3 2 2" xfId="3638"/>
    <cellStyle name="Standard 2 2 2 2 2 2 3 2 2 2" xfId="6841"/>
    <cellStyle name="Standard 2 2 2 2 2 2 3 2 3" xfId="5240"/>
    <cellStyle name="Standard 2 2 2 2 2 2 3 3" xfId="2837"/>
    <cellStyle name="Standard 2 2 2 2 2 2 3 3 2" xfId="6041"/>
    <cellStyle name="Standard 2 2 2 2 2 2 3 4" xfId="4440"/>
    <cellStyle name="Standard 2 2 2 2 2 2 3_Kat 2" xfId="1700"/>
    <cellStyle name="Standard 2 2 2 2 2 2 4" xfId="957"/>
    <cellStyle name="Standard 2 2 2 2 2 2 4 2" xfId="3318"/>
    <cellStyle name="Standard 2 2 2 2 2 2 4 2 2" xfId="6521"/>
    <cellStyle name="Standard 2 2 2 2 2 2 4 3" xfId="4920"/>
    <cellStyle name="Standard 2 2 2 2 2 2 5" xfId="2517"/>
    <cellStyle name="Standard 2 2 2 2 2 2 5 2" xfId="5721"/>
    <cellStyle name="Standard 2 2 2 2 2 2 6" xfId="4120"/>
    <cellStyle name="Standard 2 2 2 2 2 2_Kat 2" xfId="1697"/>
    <cellStyle name="Standard 2 2 2 2 2 3" xfId="235"/>
    <cellStyle name="Standard 2 2 2 2 2 3 2" xfId="555"/>
    <cellStyle name="Standard 2 2 2 2 2 3 2 2" xfId="1357"/>
    <cellStyle name="Standard 2 2 2 2 2 3 2 2 2" xfId="3718"/>
    <cellStyle name="Standard 2 2 2 2 2 3 2 2 2 2" xfId="6921"/>
    <cellStyle name="Standard 2 2 2 2 2 3 2 2 3" xfId="5320"/>
    <cellStyle name="Standard 2 2 2 2 2 3 2 3" xfId="2917"/>
    <cellStyle name="Standard 2 2 2 2 2 3 2 3 2" xfId="6121"/>
    <cellStyle name="Standard 2 2 2 2 2 3 2 4" xfId="4520"/>
    <cellStyle name="Standard 2 2 2 2 2 3 2_Kat 2" xfId="1702"/>
    <cellStyle name="Standard 2 2 2 2 2 3 3" xfId="1037"/>
    <cellStyle name="Standard 2 2 2 2 2 3 3 2" xfId="3398"/>
    <cellStyle name="Standard 2 2 2 2 2 3 3 2 2" xfId="6601"/>
    <cellStyle name="Standard 2 2 2 2 2 3 3 3" xfId="5000"/>
    <cellStyle name="Standard 2 2 2 2 2 3 4" xfId="2597"/>
    <cellStyle name="Standard 2 2 2 2 2 3 4 2" xfId="5801"/>
    <cellStyle name="Standard 2 2 2 2 2 3 5" xfId="4200"/>
    <cellStyle name="Standard 2 2 2 2 2 3_Kat 2" xfId="1701"/>
    <cellStyle name="Standard 2 2 2 2 2 4" xfId="635"/>
    <cellStyle name="Standard 2 2 2 2 2 4 2" xfId="1437"/>
    <cellStyle name="Standard 2 2 2 2 2 4 2 2" xfId="3798"/>
    <cellStyle name="Standard 2 2 2 2 2 4 2 2 2" xfId="7001"/>
    <cellStyle name="Standard 2 2 2 2 2 4 2 3" xfId="5400"/>
    <cellStyle name="Standard 2 2 2 2 2 4 3" xfId="2997"/>
    <cellStyle name="Standard 2 2 2 2 2 4 3 2" xfId="6201"/>
    <cellStyle name="Standard 2 2 2 2 2 4 4" xfId="4600"/>
    <cellStyle name="Standard 2 2 2 2 2 4_Kat 2" xfId="1703"/>
    <cellStyle name="Standard 2 2 2 2 2 5" xfId="715"/>
    <cellStyle name="Standard 2 2 2 2 2 5 2" xfId="1517"/>
    <cellStyle name="Standard 2 2 2 2 2 5 2 2" xfId="3878"/>
    <cellStyle name="Standard 2 2 2 2 2 5 2 2 2" xfId="7081"/>
    <cellStyle name="Standard 2 2 2 2 2 5 2 3" xfId="5480"/>
    <cellStyle name="Standard 2 2 2 2 2 5 3" xfId="3077"/>
    <cellStyle name="Standard 2 2 2 2 2 5 3 2" xfId="6281"/>
    <cellStyle name="Standard 2 2 2 2 2 5 4" xfId="4680"/>
    <cellStyle name="Standard 2 2 2 2 2 5_Kat 2" xfId="1704"/>
    <cellStyle name="Standard 2 2 2 2 2 6" xfId="395"/>
    <cellStyle name="Standard 2 2 2 2 2 6 2" xfId="1197"/>
    <cellStyle name="Standard 2 2 2 2 2 6 2 2" xfId="3558"/>
    <cellStyle name="Standard 2 2 2 2 2 6 2 2 2" xfId="6761"/>
    <cellStyle name="Standard 2 2 2 2 2 6 2 3" xfId="5160"/>
    <cellStyle name="Standard 2 2 2 2 2 6 3" xfId="2757"/>
    <cellStyle name="Standard 2 2 2 2 2 6 3 2" xfId="5961"/>
    <cellStyle name="Standard 2 2 2 2 2 6 4" xfId="4360"/>
    <cellStyle name="Standard 2 2 2 2 2 6_Kat 2" xfId="1705"/>
    <cellStyle name="Standard 2 2 2 2 2 7" xfId="877"/>
    <cellStyle name="Standard 2 2 2 2 2 7 2" xfId="3238"/>
    <cellStyle name="Standard 2 2 2 2 2 7 2 2" xfId="6441"/>
    <cellStyle name="Standard 2 2 2 2 2 7 3" xfId="4840"/>
    <cellStyle name="Standard 2 2 2 2 2 8" xfId="2437"/>
    <cellStyle name="Standard 2 2 2 2 2 8 2" xfId="5641"/>
    <cellStyle name="Standard 2 2 2 2 2 9" xfId="4040"/>
    <cellStyle name="Standard 2 2 2 2 2_Kat 2" xfId="1696"/>
    <cellStyle name="Standard 2 2 2 2 3" xfId="115"/>
    <cellStyle name="Standard 2 2 2 2 3 2" xfId="275"/>
    <cellStyle name="Standard 2 2 2 2 3 2 2" xfId="755"/>
    <cellStyle name="Standard 2 2 2 2 3 2 2 2" xfId="1557"/>
    <cellStyle name="Standard 2 2 2 2 3 2 2 2 2" xfId="3918"/>
    <cellStyle name="Standard 2 2 2 2 3 2 2 2 2 2" xfId="7121"/>
    <cellStyle name="Standard 2 2 2 2 3 2 2 2 3" xfId="5520"/>
    <cellStyle name="Standard 2 2 2 2 3 2 2 3" xfId="3117"/>
    <cellStyle name="Standard 2 2 2 2 3 2 2 3 2" xfId="6321"/>
    <cellStyle name="Standard 2 2 2 2 3 2 2 4" xfId="4720"/>
    <cellStyle name="Standard 2 2 2 2 3 2 2_Kat 2" xfId="1708"/>
    <cellStyle name="Standard 2 2 2 2 3 2 3" xfId="1077"/>
    <cellStyle name="Standard 2 2 2 2 3 2 3 2" xfId="3438"/>
    <cellStyle name="Standard 2 2 2 2 3 2 3 2 2" xfId="6641"/>
    <cellStyle name="Standard 2 2 2 2 3 2 3 3" xfId="5040"/>
    <cellStyle name="Standard 2 2 2 2 3 2 4" xfId="2637"/>
    <cellStyle name="Standard 2 2 2 2 3 2 4 2" xfId="5841"/>
    <cellStyle name="Standard 2 2 2 2 3 2 5" xfId="4240"/>
    <cellStyle name="Standard 2 2 2 2 3 2_Kat 2" xfId="1707"/>
    <cellStyle name="Standard 2 2 2 2 3 3" xfId="435"/>
    <cellStyle name="Standard 2 2 2 2 3 3 2" xfId="1237"/>
    <cellStyle name="Standard 2 2 2 2 3 3 2 2" xfId="3598"/>
    <cellStyle name="Standard 2 2 2 2 3 3 2 2 2" xfId="6801"/>
    <cellStyle name="Standard 2 2 2 2 3 3 2 3" xfId="5200"/>
    <cellStyle name="Standard 2 2 2 2 3 3 3" xfId="2797"/>
    <cellStyle name="Standard 2 2 2 2 3 3 3 2" xfId="6001"/>
    <cellStyle name="Standard 2 2 2 2 3 3 4" xfId="4400"/>
    <cellStyle name="Standard 2 2 2 2 3 3_Kat 2" xfId="1709"/>
    <cellStyle name="Standard 2 2 2 2 3 4" xfId="917"/>
    <cellStyle name="Standard 2 2 2 2 3 4 2" xfId="3278"/>
    <cellStyle name="Standard 2 2 2 2 3 4 2 2" xfId="6481"/>
    <cellStyle name="Standard 2 2 2 2 3 4 3" xfId="4880"/>
    <cellStyle name="Standard 2 2 2 2 3 5" xfId="2477"/>
    <cellStyle name="Standard 2 2 2 2 3 5 2" xfId="5681"/>
    <cellStyle name="Standard 2 2 2 2 3 6" xfId="4080"/>
    <cellStyle name="Standard 2 2 2 2 3_Kat 2" xfId="1706"/>
    <cellStyle name="Standard 2 2 2 2 4" xfId="195"/>
    <cellStyle name="Standard 2 2 2 2 4 2" xfId="515"/>
    <cellStyle name="Standard 2 2 2 2 4 2 2" xfId="1317"/>
    <cellStyle name="Standard 2 2 2 2 4 2 2 2" xfId="3678"/>
    <cellStyle name="Standard 2 2 2 2 4 2 2 2 2" xfId="6881"/>
    <cellStyle name="Standard 2 2 2 2 4 2 2 3" xfId="5280"/>
    <cellStyle name="Standard 2 2 2 2 4 2 3" xfId="2877"/>
    <cellStyle name="Standard 2 2 2 2 4 2 3 2" xfId="6081"/>
    <cellStyle name="Standard 2 2 2 2 4 2 4" xfId="4480"/>
    <cellStyle name="Standard 2 2 2 2 4 2_Kat 2" xfId="1711"/>
    <cellStyle name="Standard 2 2 2 2 4 3" xfId="997"/>
    <cellStyle name="Standard 2 2 2 2 4 3 2" xfId="3358"/>
    <cellStyle name="Standard 2 2 2 2 4 3 2 2" xfId="6561"/>
    <cellStyle name="Standard 2 2 2 2 4 3 3" xfId="4960"/>
    <cellStyle name="Standard 2 2 2 2 4 4" xfId="2557"/>
    <cellStyle name="Standard 2 2 2 2 4 4 2" xfId="5761"/>
    <cellStyle name="Standard 2 2 2 2 4 5" xfId="4160"/>
    <cellStyle name="Standard 2 2 2 2 4_Kat 2" xfId="1710"/>
    <cellStyle name="Standard 2 2 2 2 5" xfId="595"/>
    <cellStyle name="Standard 2 2 2 2 5 2" xfId="1397"/>
    <cellStyle name="Standard 2 2 2 2 5 2 2" xfId="3758"/>
    <cellStyle name="Standard 2 2 2 2 5 2 2 2" xfId="6961"/>
    <cellStyle name="Standard 2 2 2 2 5 2 3" xfId="5360"/>
    <cellStyle name="Standard 2 2 2 2 5 3" xfId="2957"/>
    <cellStyle name="Standard 2 2 2 2 5 3 2" xfId="6161"/>
    <cellStyle name="Standard 2 2 2 2 5 4" xfId="4560"/>
    <cellStyle name="Standard 2 2 2 2 5_Kat 2" xfId="1712"/>
    <cellStyle name="Standard 2 2 2 2 6" xfId="675"/>
    <cellStyle name="Standard 2 2 2 2 6 2" xfId="1477"/>
    <cellStyle name="Standard 2 2 2 2 6 2 2" xfId="3838"/>
    <cellStyle name="Standard 2 2 2 2 6 2 2 2" xfId="7041"/>
    <cellStyle name="Standard 2 2 2 2 6 2 3" xfId="5440"/>
    <cellStyle name="Standard 2 2 2 2 6 3" xfId="3037"/>
    <cellStyle name="Standard 2 2 2 2 6 3 2" xfId="6241"/>
    <cellStyle name="Standard 2 2 2 2 6 4" xfId="4640"/>
    <cellStyle name="Standard 2 2 2 2 6_Kat 2" xfId="1713"/>
    <cellStyle name="Standard 2 2 2 2 7" xfId="355"/>
    <cellStyle name="Standard 2 2 2 2 7 2" xfId="1157"/>
    <cellStyle name="Standard 2 2 2 2 7 2 2" xfId="3518"/>
    <cellStyle name="Standard 2 2 2 2 7 2 2 2" xfId="6721"/>
    <cellStyle name="Standard 2 2 2 2 7 2 3" xfId="5120"/>
    <cellStyle name="Standard 2 2 2 2 7 3" xfId="2717"/>
    <cellStyle name="Standard 2 2 2 2 7 3 2" xfId="5921"/>
    <cellStyle name="Standard 2 2 2 2 7 4" xfId="4320"/>
    <cellStyle name="Standard 2 2 2 2 7_Kat 2" xfId="1714"/>
    <cellStyle name="Standard 2 2 2 2 8" xfId="837"/>
    <cellStyle name="Standard 2 2 2 2 8 2" xfId="3198"/>
    <cellStyle name="Standard 2 2 2 2 8 2 2" xfId="6401"/>
    <cellStyle name="Standard 2 2 2 2 8 3" xfId="4800"/>
    <cellStyle name="Standard 2 2 2 2 9" xfId="2397"/>
    <cellStyle name="Standard 2 2 2 2 9 2" xfId="5601"/>
    <cellStyle name="Standard 2 2 2 2_Kat 2" xfId="1695"/>
    <cellStyle name="Standard 2 2 2 3" xfId="55"/>
    <cellStyle name="Standard 2 2 2 3 2" xfId="135"/>
    <cellStyle name="Standard 2 2 2 3 2 2" xfId="295"/>
    <cellStyle name="Standard 2 2 2 3 2 2 2" xfId="775"/>
    <cellStyle name="Standard 2 2 2 3 2 2 2 2" xfId="1577"/>
    <cellStyle name="Standard 2 2 2 3 2 2 2 2 2" xfId="3938"/>
    <cellStyle name="Standard 2 2 2 3 2 2 2 2 2 2" xfId="7141"/>
    <cellStyle name="Standard 2 2 2 3 2 2 2 2 3" xfId="5540"/>
    <cellStyle name="Standard 2 2 2 3 2 2 2 3" xfId="3137"/>
    <cellStyle name="Standard 2 2 2 3 2 2 2 3 2" xfId="6341"/>
    <cellStyle name="Standard 2 2 2 3 2 2 2 4" xfId="4740"/>
    <cellStyle name="Standard 2 2 2 3 2 2 2_Kat 2" xfId="1718"/>
    <cellStyle name="Standard 2 2 2 3 2 2 3" xfId="1097"/>
    <cellStyle name="Standard 2 2 2 3 2 2 3 2" xfId="3458"/>
    <cellStyle name="Standard 2 2 2 3 2 2 3 2 2" xfId="6661"/>
    <cellStyle name="Standard 2 2 2 3 2 2 3 3" xfId="5060"/>
    <cellStyle name="Standard 2 2 2 3 2 2 4" xfId="2657"/>
    <cellStyle name="Standard 2 2 2 3 2 2 4 2" xfId="5861"/>
    <cellStyle name="Standard 2 2 2 3 2 2 5" xfId="4260"/>
    <cellStyle name="Standard 2 2 2 3 2 2_Kat 2" xfId="1717"/>
    <cellStyle name="Standard 2 2 2 3 2 3" xfId="455"/>
    <cellStyle name="Standard 2 2 2 3 2 3 2" xfId="1257"/>
    <cellStyle name="Standard 2 2 2 3 2 3 2 2" xfId="3618"/>
    <cellStyle name="Standard 2 2 2 3 2 3 2 2 2" xfId="6821"/>
    <cellStyle name="Standard 2 2 2 3 2 3 2 3" xfId="5220"/>
    <cellStyle name="Standard 2 2 2 3 2 3 3" xfId="2817"/>
    <cellStyle name="Standard 2 2 2 3 2 3 3 2" xfId="6021"/>
    <cellStyle name="Standard 2 2 2 3 2 3 4" xfId="4420"/>
    <cellStyle name="Standard 2 2 2 3 2 3_Kat 2" xfId="1719"/>
    <cellStyle name="Standard 2 2 2 3 2 4" xfId="937"/>
    <cellStyle name="Standard 2 2 2 3 2 4 2" xfId="3298"/>
    <cellStyle name="Standard 2 2 2 3 2 4 2 2" xfId="6501"/>
    <cellStyle name="Standard 2 2 2 3 2 4 3" xfId="4900"/>
    <cellStyle name="Standard 2 2 2 3 2 5" xfId="2497"/>
    <cellStyle name="Standard 2 2 2 3 2 5 2" xfId="5701"/>
    <cellStyle name="Standard 2 2 2 3 2 6" xfId="4100"/>
    <cellStyle name="Standard 2 2 2 3 2_Kat 2" xfId="1716"/>
    <cellStyle name="Standard 2 2 2 3 3" xfId="215"/>
    <cellStyle name="Standard 2 2 2 3 3 2" xfId="535"/>
    <cellStyle name="Standard 2 2 2 3 3 2 2" xfId="1337"/>
    <cellStyle name="Standard 2 2 2 3 3 2 2 2" xfId="3698"/>
    <cellStyle name="Standard 2 2 2 3 3 2 2 2 2" xfId="6901"/>
    <cellStyle name="Standard 2 2 2 3 3 2 2 3" xfId="5300"/>
    <cellStyle name="Standard 2 2 2 3 3 2 3" xfId="2897"/>
    <cellStyle name="Standard 2 2 2 3 3 2 3 2" xfId="6101"/>
    <cellStyle name="Standard 2 2 2 3 3 2 4" xfId="4500"/>
    <cellStyle name="Standard 2 2 2 3 3 2_Kat 2" xfId="1721"/>
    <cellStyle name="Standard 2 2 2 3 3 3" xfId="1017"/>
    <cellStyle name="Standard 2 2 2 3 3 3 2" xfId="3378"/>
    <cellStyle name="Standard 2 2 2 3 3 3 2 2" xfId="6581"/>
    <cellStyle name="Standard 2 2 2 3 3 3 3" xfId="4980"/>
    <cellStyle name="Standard 2 2 2 3 3 4" xfId="2577"/>
    <cellStyle name="Standard 2 2 2 3 3 4 2" xfId="5781"/>
    <cellStyle name="Standard 2 2 2 3 3 5" xfId="4180"/>
    <cellStyle name="Standard 2 2 2 3 3_Kat 2" xfId="1720"/>
    <cellStyle name="Standard 2 2 2 3 4" xfId="615"/>
    <cellStyle name="Standard 2 2 2 3 4 2" xfId="1417"/>
    <cellStyle name="Standard 2 2 2 3 4 2 2" xfId="3778"/>
    <cellStyle name="Standard 2 2 2 3 4 2 2 2" xfId="6981"/>
    <cellStyle name="Standard 2 2 2 3 4 2 3" xfId="5380"/>
    <cellStyle name="Standard 2 2 2 3 4 3" xfId="2977"/>
    <cellStyle name="Standard 2 2 2 3 4 3 2" xfId="6181"/>
    <cellStyle name="Standard 2 2 2 3 4 4" xfId="4580"/>
    <cellStyle name="Standard 2 2 2 3 4_Kat 2" xfId="1722"/>
    <cellStyle name="Standard 2 2 2 3 5" xfId="695"/>
    <cellStyle name="Standard 2 2 2 3 5 2" xfId="1497"/>
    <cellStyle name="Standard 2 2 2 3 5 2 2" xfId="3858"/>
    <cellStyle name="Standard 2 2 2 3 5 2 2 2" xfId="7061"/>
    <cellStyle name="Standard 2 2 2 3 5 2 3" xfId="5460"/>
    <cellStyle name="Standard 2 2 2 3 5 3" xfId="3057"/>
    <cellStyle name="Standard 2 2 2 3 5 3 2" xfId="6261"/>
    <cellStyle name="Standard 2 2 2 3 5 4" xfId="4660"/>
    <cellStyle name="Standard 2 2 2 3 5_Kat 2" xfId="1723"/>
    <cellStyle name="Standard 2 2 2 3 6" xfId="375"/>
    <cellStyle name="Standard 2 2 2 3 6 2" xfId="1177"/>
    <cellStyle name="Standard 2 2 2 3 6 2 2" xfId="3538"/>
    <cellStyle name="Standard 2 2 2 3 6 2 2 2" xfId="6741"/>
    <cellStyle name="Standard 2 2 2 3 6 2 3" xfId="5140"/>
    <cellStyle name="Standard 2 2 2 3 6 3" xfId="2737"/>
    <cellStyle name="Standard 2 2 2 3 6 3 2" xfId="5941"/>
    <cellStyle name="Standard 2 2 2 3 6 4" xfId="4340"/>
    <cellStyle name="Standard 2 2 2 3 6_Kat 2" xfId="1724"/>
    <cellStyle name="Standard 2 2 2 3 7" xfId="857"/>
    <cellStyle name="Standard 2 2 2 3 7 2" xfId="3218"/>
    <cellStyle name="Standard 2 2 2 3 7 2 2" xfId="6421"/>
    <cellStyle name="Standard 2 2 2 3 7 3" xfId="4820"/>
    <cellStyle name="Standard 2 2 2 3 8" xfId="2417"/>
    <cellStyle name="Standard 2 2 2 3 8 2" xfId="5621"/>
    <cellStyle name="Standard 2 2 2 3 9" xfId="4020"/>
    <cellStyle name="Standard 2 2 2 3_Kat 2" xfId="1715"/>
    <cellStyle name="Standard 2 2 2 4" xfId="95"/>
    <cellStyle name="Standard 2 2 2 4 2" xfId="255"/>
    <cellStyle name="Standard 2 2 2 4 2 2" xfId="735"/>
    <cellStyle name="Standard 2 2 2 4 2 2 2" xfId="1537"/>
    <cellStyle name="Standard 2 2 2 4 2 2 2 2" xfId="3898"/>
    <cellStyle name="Standard 2 2 2 4 2 2 2 2 2" xfId="7101"/>
    <cellStyle name="Standard 2 2 2 4 2 2 2 3" xfId="5500"/>
    <cellStyle name="Standard 2 2 2 4 2 2 3" xfId="3097"/>
    <cellStyle name="Standard 2 2 2 4 2 2 3 2" xfId="6301"/>
    <cellStyle name="Standard 2 2 2 4 2 2 4" xfId="4700"/>
    <cellStyle name="Standard 2 2 2 4 2 2_Kat 2" xfId="1727"/>
    <cellStyle name="Standard 2 2 2 4 2 3" xfId="1057"/>
    <cellStyle name="Standard 2 2 2 4 2 3 2" xfId="3418"/>
    <cellStyle name="Standard 2 2 2 4 2 3 2 2" xfId="6621"/>
    <cellStyle name="Standard 2 2 2 4 2 3 3" xfId="5020"/>
    <cellStyle name="Standard 2 2 2 4 2 4" xfId="2617"/>
    <cellStyle name="Standard 2 2 2 4 2 4 2" xfId="5821"/>
    <cellStyle name="Standard 2 2 2 4 2 5" xfId="4220"/>
    <cellStyle name="Standard 2 2 2 4 2_Kat 2" xfId="1726"/>
    <cellStyle name="Standard 2 2 2 4 3" xfId="415"/>
    <cellStyle name="Standard 2 2 2 4 3 2" xfId="1217"/>
    <cellStyle name="Standard 2 2 2 4 3 2 2" xfId="3578"/>
    <cellStyle name="Standard 2 2 2 4 3 2 2 2" xfId="6781"/>
    <cellStyle name="Standard 2 2 2 4 3 2 3" xfId="5180"/>
    <cellStyle name="Standard 2 2 2 4 3 3" xfId="2777"/>
    <cellStyle name="Standard 2 2 2 4 3 3 2" xfId="5981"/>
    <cellStyle name="Standard 2 2 2 4 3 4" xfId="4380"/>
    <cellStyle name="Standard 2 2 2 4 3_Kat 2" xfId="1728"/>
    <cellStyle name="Standard 2 2 2 4 4" xfId="897"/>
    <cellStyle name="Standard 2 2 2 4 4 2" xfId="3258"/>
    <cellStyle name="Standard 2 2 2 4 4 2 2" xfId="6461"/>
    <cellStyle name="Standard 2 2 2 4 4 3" xfId="4860"/>
    <cellStyle name="Standard 2 2 2 4 5" xfId="2457"/>
    <cellStyle name="Standard 2 2 2 4 5 2" xfId="5661"/>
    <cellStyle name="Standard 2 2 2 4 6" xfId="4060"/>
    <cellStyle name="Standard 2 2 2 4_Kat 2" xfId="1725"/>
    <cellStyle name="Standard 2 2 2 5" xfId="175"/>
    <cellStyle name="Standard 2 2 2 5 2" xfId="495"/>
    <cellStyle name="Standard 2 2 2 5 2 2" xfId="1297"/>
    <cellStyle name="Standard 2 2 2 5 2 2 2" xfId="3658"/>
    <cellStyle name="Standard 2 2 2 5 2 2 2 2" xfId="6861"/>
    <cellStyle name="Standard 2 2 2 5 2 2 3" xfId="5260"/>
    <cellStyle name="Standard 2 2 2 5 2 3" xfId="2857"/>
    <cellStyle name="Standard 2 2 2 5 2 3 2" xfId="6061"/>
    <cellStyle name="Standard 2 2 2 5 2 4" xfId="4460"/>
    <cellStyle name="Standard 2 2 2 5 2_Kat 2" xfId="1730"/>
    <cellStyle name="Standard 2 2 2 5 3" xfId="977"/>
    <cellStyle name="Standard 2 2 2 5 3 2" xfId="3338"/>
    <cellStyle name="Standard 2 2 2 5 3 2 2" xfId="6541"/>
    <cellStyle name="Standard 2 2 2 5 3 3" xfId="4940"/>
    <cellStyle name="Standard 2 2 2 5 4" xfId="2537"/>
    <cellStyle name="Standard 2 2 2 5 4 2" xfId="5741"/>
    <cellStyle name="Standard 2 2 2 5 5" xfId="4140"/>
    <cellStyle name="Standard 2 2 2 5_Kat 2" xfId="1729"/>
    <cellStyle name="Standard 2 2 2 6" xfId="575"/>
    <cellStyle name="Standard 2 2 2 6 2" xfId="1377"/>
    <cellStyle name="Standard 2 2 2 6 2 2" xfId="3738"/>
    <cellStyle name="Standard 2 2 2 6 2 2 2" xfId="6941"/>
    <cellStyle name="Standard 2 2 2 6 2 3" xfId="5340"/>
    <cellStyle name="Standard 2 2 2 6 3" xfId="2937"/>
    <cellStyle name="Standard 2 2 2 6 3 2" xfId="6141"/>
    <cellStyle name="Standard 2 2 2 6 4" xfId="4540"/>
    <cellStyle name="Standard 2 2 2 6_Kat 2" xfId="1731"/>
    <cellStyle name="Standard 2 2 2 7" xfId="655"/>
    <cellStyle name="Standard 2 2 2 7 2" xfId="1457"/>
    <cellStyle name="Standard 2 2 2 7 2 2" xfId="3818"/>
    <cellStyle name="Standard 2 2 2 7 2 2 2" xfId="7021"/>
    <cellStyle name="Standard 2 2 2 7 2 3" xfId="5420"/>
    <cellStyle name="Standard 2 2 2 7 3" xfId="3017"/>
    <cellStyle name="Standard 2 2 2 7 3 2" xfId="6221"/>
    <cellStyle name="Standard 2 2 2 7 4" xfId="4620"/>
    <cellStyle name="Standard 2 2 2 7_Kat 2" xfId="1732"/>
    <cellStyle name="Standard 2 2 2 8" xfId="335"/>
    <cellStyle name="Standard 2 2 2 8 2" xfId="1137"/>
    <cellStyle name="Standard 2 2 2 8 2 2" xfId="3498"/>
    <cellStyle name="Standard 2 2 2 8 2 2 2" xfId="6701"/>
    <cellStyle name="Standard 2 2 2 8 2 3" xfId="5100"/>
    <cellStyle name="Standard 2 2 2 8 3" xfId="2697"/>
    <cellStyle name="Standard 2 2 2 8 3 2" xfId="5901"/>
    <cellStyle name="Standard 2 2 2 8 4" xfId="4300"/>
    <cellStyle name="Standard 2 2 2 8_Kat 2" xfId="1733"/>
    <cellStyle name="Standard 2 2 2 9" xfId="817"/>
    <cellStyle name="Standard 2 2 2 9 2" xfId="3178"/>
    <cellStyle name="Standard 2 2 2 9 2 2" xfId="6381"/>
    <cellStyle name="Standard 2 2 2 9 3" xfId="4780"/>
    <cellStyle name="Standard 2 2 2_Kat 2" xfId="1694"/>
    <cellStyle name="Standard 2 2 3" xfId="34"/>
    <cellStyle name="Standard 2 2 3 10" xfId="3999"/>
    <cellStyle name="Standard 2 2 3 2" xfId="74"/>
    <cellStyle name="Standard 2 2 3 2 2" xfId="154"/>
    <cellStyle name="Standard 2 2 3 2 2 2" xfId="314"/>
    <cellStyle name="Standard 2 2 3 2 2 2 2" xfId="794"/>
    <cellStyle name="Standard 2 2 3 2 2 2 2 2" xfId="1596"/>
    <cellStyle name="Standard 2 2 3 2 2 2 2 2 2" xfId="3957"/>
    <cellStyle name="Standard 2 2 3 2 2 2 2 2 2 2" xfId="7160"/>
    <cellStyle name="Standard 2 2 3 2 2 2 2 2 3" xfId="5559"/>
    <cellStyle name="Standard 2 2 3 2 2 2 2 3" xfId="3156"/>
    <cellStyle name="Standard 2 2 3 2 2 2 2 3 2" xfId="6360"/>
    <cellStyle name="Standard 2 2 3 2 2 2 2 4" xfId="4759"/>
    <cellStyle name="Standard 2 2 3 2 2 2 2_Kat 2" xfId="1738"/>
    <cellStyle name="Standard 2 2 3 2 2 2 3" xfId="1116"/>
    <cellStyle name="Standard 2 2 3 2 2 2 3 2" xfId="3477"/>
    <cellStyle name="Standard 2 2 3 2 2 2 3 2 2" xfId="6680"/>
    <cellStyle name="Standard 2 2 3 2 2 2 3 3" xfId="5079"/>
    <cellStyle name="Standard 2 2 3 2 2 2 4" xfId="2676"/>
    <cellStyle name="Standard 2 2 3 2 2 2 4 2" xfId="5880"/>
    <cellStyle name="Standard 2 2 3 2 2 2 5" xfId="4279"/>
    <cellStyle name="Standard 2 2 3 2 2 2_Kat 2" xfId="1737"/>
    <cellStyle name="Standard 2 2 3 2 2 3" xfId="474"/>
    <cellStyle name="Standard 2 2 3 2 2 3 2" xfId="1276"/>
    <cellStyle name="Standard 2 2 3 2 2 3 2 2" xfId="3637"/>
    <cellStyle name="Standard 2 2 3 2 2 3 2 2 2" xfId="6840"/>
    <cellStyle name="Standard 2 2 3 2 2 3 2 3" xfId="5239"/>
    <cellStyle name="Standard 2 2 3 2 2 3 3" xfId="2836"/>
    <cellStyle name="Standard 2 2 3 2 2 3 3 2" xfId="6040"/>
    <cellStyle name="Standard 2 2 3 2 2 3 4" xfId="4439"/>
    <cellStyle name="Standard 2 2 3 2 2 3_Kat 2" xfId="1739"/>
    <cellStyle name="Standard 2 2 3 2 2 4" xfId="956"/>
    <cellStyle name="Standard 2 2 3 2 2 4 2" xfId="3317"/>
    <cellStyle name="Standard 2 2 3 2 2 4 2 2" xfId="6520"/>
    <cellStyle name="Standard 2 2 3 2 2 4 3" xfId="4919"/>
    <cellStyle name="Standard 2 2 3 2 2 5" xfId="2516"/>
    <cellStyle name="Standard 2 2 3 2 2 5 2" xfId="5720"/>
    <cellStyle name="Standard 2 2 3 2 2 6" xfId="4119"/>
    <cellStyle name="Standard 2 2 3 2 2_Kat 2" xfId="1736"/>
    <cellStyle name="Standard 2 2 3 2 3" xfId="234"/>
    <cellStyle name="Standard 2 2 3 2 3 2" xfId="554"/>
    <cellStyle name="Standard 2 2 3 2 3 2 2" xfId="1356"/>
    <cellStyle name="Standard 2 2 3 2 3 2 2 2" xfId="3717"/>
    <cellStyle name="Standard 2 2 3 2 3 2 2 2 2" xfId="6920"/>
    <cellStyle name="Standard 2 2 3 2 3 2 2 3" xfId="5319"/>
    <cellStyle name="Standard 2 2 3 2 3 2 3" xfId="2916"/>
    <cellStyle name="Standard 2 2 3 2 3 2 3 2" xfId="6120"/>
    <cellStyle name="Standard 2 2 3 2 3 2 4" xfId="4519"/>
    <cellStyle name="Standard 2 2 3 2 3 2_Kat 2" xfId="1741"/>
    <cellStyle name="Standard 2 2 3 2 3 3" xfId="1036"/>
    <cellStyle name="Standard 2 2 3 2 3 3 2" xfId="3397"/>
    <cellStyle name="Standard 2 2 3 2 3 3 2 2" xfId="6600"/>
    <cellStyle name="Standard 2 2 3 2 3 3 3" xfId="4999"/>
    <cellStyle name="Standard 2 2 3 2 3 4" xfId="2596"/>
    <cellStyle name="Standard 2 2 3 2 3 4 2" xfId="5800"/>
    <cellStyle name="Standard 2 2 3 2 3 5" xfId="4199"/>
    <cellStyle name="Standard 2 2 3 2 3_Kat 2" xfId="1740"/>
    <cellStyle name="Standard 2 2 3 2 4" xfId="634"/>
    <cellStyle name="Standard 2 2 3 2 4 2" xfId="1436"/>
    <cellStyle name="Standard 2 2 3 2 4 2 2" xfId="3797"/>
    <cellStyle name="Standard 2 2 3 2 4 2 2 2" xfId="7000"/>
    <cellStyle name="Standard 2 2 3 2 4 2 3" xfId="5399"/>
    <cellStyle name="Standard 2 2 3 2 4 3" xfId="2996"/>
    <cellStyle name="Standard 2 2 3 2 4 3 2" xfId="6200"/>
    <cellStyle name="Standard 2 2 3 2 4 4" xfId="4599"/>
    <cellStyle name="Standard 2 2 3 2 4_Kat 2" xfId="1742"/>
    <cellStyle name="Standard 2 2 3 2 5" xfId="714"/>
    <cellStyle name="Standard 2 2 3 2 5 2" xfId="1516"/>
    <cellStyle name="Standard 2 2 3 2 5 2 2" xfId="3877"/>
    <cellStyle name="Standard 2 2 3 2 5 2 2 2" xfId="7080"/>
    <cellStyle name="Standard 2 2 3 2 5 2 3" xfId="5479"/>
    <cellStyle name="Standard 2 2 3 2 5 3" xfId="3076"/>
    <cellStyle name="Standard 2 2 3 2 5 3 2" xfId="6280"/>
    <cellStyle name="Standard 2 2 3 2 5 4" xfId="4679"/>
    <cellStyle name="Standard 2 2 3 2 5_Kat 2" xfId="1743"/>
    <cellStyle name="Standard 2 2 3 2 6" xfId="394"/>
    <cellStyle name="Standard 2 2 3 2 6 2" xfId="1196"/>
    <cellStyle name="Standard 2 2 3 2 6 2 2" xfId="3557"/>
    <cellStyle name="Standard 2 2 3 2 6 2 2 2" xfId="6760"/>
    <cellStyle name="Standard 2 2 3 2 6 2 3" xfId="5159"/>
    <cellStyle name="Standard 2 2 3 2 6 3" xfId="2756"/>
    <cellStyle name="Standard 2 2 3 2 6 3 2" xfId="5960"/>
    <cellStyle name="Standard 2 2 3 2 6 4" xfId="4359"/>
    <cellStyle name="Standard 2 2 3 2 6_Kat 2" xfId="1744"/>
    <cellStyle name="Standard 2 2 3 2 7" xfId="876"/>
    <cellStyle name="Standard 2 2 3 2 7 2" xfId="3237"/>
    <cellStyle name="Standard 2 2 3 2 7 2 2" xfId="6440"/>
    <cellStyle name="Standard 2 2 3 2 7 3" xfId="4839"/>
    <cellStyle name="Standard 2 2 3 2 8" xfId="2436"/>
    <cellStyle name="Standard 2 2 3 2 8 2" xfId="5640"/>
    <cellStyle name="Standard 2 2 3 2 9" xfId="4039"/>
    <cellStyle name="Standard 2 2 3 2_Kat 2" xfId="1735"/>
    <cellStyle name="Standard 2 2 3 3" xfId="114"/>
    <cellStyle name="Standard 2 2 3 3 2" xfId="274"/>
    <cellStyle name="Standard 2 2 3 3 2 2" xfId="754"/>
    <cellStyle name="Standard 2 2 3 3 2 2 2" xfId="1556"/>
    <cellStyle name="Standard 2 2 3 3 2 2 2 2" xfId="3917"/>
    <cellStyle name="Standard 2 2 3 3 2 2 2 2 2" xfId="7120"/>
    <cellStyle name="Standard 2 2 3 3 2 2 2 3" xfId="5519"/>
    <cellStyle name="Standard 2 2 3 3 2 2 3" xfId="3116"/>
    <cellStyle name="Standard 2 2 3 3 2 2 3 2" xfId="6320"/>
    <cellStyle name="Standard 2 2 3 3 2 2 4" xfId="4719"/>
    <cellStyle name="Standard 2 2 3 3 2 2_Kat 2" xfId="1747"/>
    <cellStyle name="Standard 2 2 3 3 2 3" xfId="1076"/>
    <cellStyle name="Standard 2 2 3 3 2 3 2" xfId="3437"/>
    <cellStyle name="Standard 2 2 3 3 2 3 2 2" xfId="6640"/>
    <cellStyle name="Standard 2 2 3 3 2 3 3" xfId="5039"/>
    <cellStyle name="Standard 2 2 3 3 2 4" xfId="2636"/>
    <cellStyle name="Standard 2 2 3 3 2 4 2" xfId="5840"/>
    <cellStyle name="Standard 2 2 3 3 2 5" xfId="4239"/>
    <cellStyle name="Standard 2 2 3 3 2_Kat 2" xfId="1746"/>
    <cellStyle name="Standard 2 2 3 3 3" xfId="434"/>
    <cellStyle name="Standard 2 2 3 3 3 2" xfId="1236"/>
    <cellStyle name="Standard 2 2 3 3 3 2 2" xfId="3597"/>
    <cellStyle name="Standard 2 2 3 3 3 2 2 2" xfId="6800"/>
    <cellStyle name="Standard 2 2 3 3 3 2 3" xfId="5199"/>
    <cellStyle name="Standard 2 2 3 3 3 3" xfId="2796"/>
    <cellStyle name="Standard 2 2 3 3 3 3 2" xfId="6000"/>
    <cellStyle name="Standard 2 2 3 3 3 4" xfId="4399"/>
    <cellStyle name="Standard 2 2 3 3 3_Kat 2" xfId="1748"/>
    <cellStyle name="Standard 2 2 3 3 4" xfId="916"/>
    <cellStyle name="Standard 2 2 3 3 4 2" xfId="3277"/>
    <cellStyle name="Standard 2 2 3 3 4 2 2" xfId="6480"/>
    <cellStyle name="Standard 2 2 3 3 4 3" xfId="4879"/>
    <cellStyle name="Standard 2 2 3 3 5" xfId="2476"/>
    <cellStyle name="Standard 2 2 3 3 5 2" xfId="5680"/>
    <cellStyle name="Standard 2 2 3 3 6" xfId="4079"/>
    <cellStyle name="Standard 2 2 3 3_Kat 2" xfId="1745"/>
    <cellStyle name="Standard 2 2 3 4" xfId="194"/>
    <cellStyle name="Standard 2 2 3 4 2" xfId="514"/>
    <cellStyle name="Standard 2 2 3 4 2 2" xfId="1316"/>
    <cellStyle name="Standard 2 2 3 4 2 2 2" xfId="3677"/>
    <cellStyle name="Standard 2 2 3 4 2 2 2 2" xfId="6880"/>
    <cellStyle name="Standard 2 2 3 4 2 2 3" xfId="5279"/>
    <cellStyle name="Standard 2 2 3 4 2 3" xfId="2876"/>
    <cellStyle name="Standard 2 2 3 4 2 3 2" xfId="6080"/>
    <cellStyle name="Standard 2 2 3 4 2 4" xfId="4479"/>
    <cellStyle name="Standard 2 2 3 4 2_Kat 2" xfId="1750"/>
    <cellStyle name="Standard 2 2 3 4 3" xfId="996"/>
    <cellStyle name="Standard 2 2 3 4 3 2" xfId="3357"/>
    <cellStyle name="Standard 2 2 3 4 3 2 2" xfId="6560"/>
    <cellStyle name="Standard 2 2 3 4 3 3" xfId="4959"/>
    <cellStyle name="Standard 2 2 3 4 4" xfId="2556"/>
    <cellStyle name="Standard 2 2 3 4 4 2" xfId="5760"/>
    <cellStyle name="Standard 2 2 3 4 5" xfId="4159"/>
    <cellStyle name="Standard 2 2 3 4_Kat 2" xfId="1749"/>
    <cellStyle name="Standard 2 2 3 5" xfId="594"/>
    <cellStyle name="Standard 2 2 3 5 2" xfId="1396"/>
    <cellStyle name="Standard 2 2 3 5 2 2" xfId="3757"/>
    <cellStyle name="Standard 2 2 3 5 2 2 2" xfId="6960"/>
    <cellStyle name="Standard 2 2 3 5 2 3" xfId="5359"/>
    <cellStyle name="Standard 2 2 3 5 3" xfId="2956"/>
    <cellStyle name="Standard 2 2 3 5 3 2" xfId="6160"/>
    <cellStyle name="Standard 2 2 3 5 4" xfId="4559"/>
    <cellStyle name="Standard 2 2 3 5_Kat 2" xfId="1751"/>
    <cellStyle name="Standard 2 2 3 6" xfId="674"/>
    <cellStyle name="Standard 2 2 3 6 2" xfId="1476"/>
    <cellStyle name="Standard 2 2 3 6 2 2" xfId="3837"/>
    <cellStyle name="Standard 2 2 3 6 2 2 2" xfId="7040"/>
    <cellStyle name="Standard 2 2 3 6 2 3" xfId="5439"/>
    <cellStyle name="Standard 2 2 3 6 3" xfId="3036"/>
    <cellStyle name="Standard 2 2 3 6 3 2" xfId="6240"/>
    <cellStyle name="Standard 2 2 3 6 4" xfId="4639"/>
    <cellStyle name="Standard 2 2 3 6_Kat 2" xfId="1752"/>
    <cellStyle name="Standard 2 2 3 7" xfId="354"/>
    <cellStyle name="Standard 2 2 3 7 2" xfId="1156"/>
    <cellStyle name="Standard 2 2 3 7 2 2" xfId="3517"/>
    <cellStyle name="Standard 2 2 3 7 2 2 2" xfId="6720"/>
    <cellStyle name="Standard 2 2 3 7 2 3" xfId="5119"/>
    <cellStyle name="Standard 2 2 3 7 3" xfId="2716"/>
    <cellStyle name="Standard 2 2 3 7 3 2" xfId="5920"/>
    <cellStyle name="Standard 2 2 3 7 4" xfId="4319"/>
    <cellStyle name="Standard 2 2 3 7_Kat 2" xfId="1753"/>
    <cellStyle name="Standard 2 2 3 8" xfId="836"/>
    <cellStyle name="Standard 2 2 3 8 2" xfId="3197"/>
    <cellStyle name="Standard 2 2 3 8 2 2" xfId="6400"/>
    <cellStyle name="Standard 2 2 3 8 3" xfId="4799"/>
    <cellStyle name="Standard 2 2 3 9" xfId="2396"/>
    <cellStyle name="Standard 2 2 3 9 2" xfId="5600"/>
    <cellStyle name="Standard 2 2 3_Kat 2" xfId="1734"/>
    <cellStyle name="Standard 2 2 4" xfId="54"/>
    <cellStyle name="Standard 2 2 4 2" xfId="134"/>
    <cellStyle name="Standard 2 2 4 2 2" xfId="294"/>
    <cellStyle name="Standard 2 2 4 2 2 2" xfId="774"/>
    <cellStyle name="Standard 2 2 4 2 2 2 2" xfId="1576"/>
    <cellStyle name="Standard 2 2 4 2 2 2 2 2" xfId="3937"/>
    <cellStyle name="Standard 2 2 4 2 2 2 2 2 2" xfId="7140"/>
    <cellStyle name="Standard 2 2 4 2 2 2 2 3" xfId="5539"/>
    <cellStyle name="Standard 2 2 4 2 2 2 3" xfId="3136"/>
    <cellStyle name="Standard 2 2 4 2 2 2 3 2" xfId="6340"/>
    <cellStyle name="Standard 2 2 4 2 2 2 4" xfId="4739"/>
    <cellStyle name="Standard 2 2 4 2 2 2_Kat 2" xfId="1757"/>
    <cellStyle name="Standard 2 2 4 2 2 3" xfId="1096"/>
    <cellStyle name="Standard 2 2 4 2 2 3 2" xfId="3457"/>
    <cellStyle name="Standard 2 2 4 2 2 3 2 2" xfId="6660"/>
    <cellStyle name="Standard 2 2 4 2 2 3 3" xfId="5059"/>
    <cellStyle name="Standard 2 2 4 2 2 4" xfId="2656"/>
    <cellStyle name="Standard 2 2 4 2 2 4 2" xfId="5860"/>
    <cellStyle name="Standard 2 2 4 2 2 5" xfId="4259"/>
    <cellStyle name="Standard 2 2 4 2 2_Kat 2" xfId="1756"/>
    <cellStyle name="Standard 2 2 4 2 3" xfId="454"/>
    <cellStyle name="Standard 2 2 4 2 3 2" xfId="1256"/>
    <cellStyle name="Standard 2 2 4 2 3 2 2" xfId="3617"/>
    <cellStyle name="Standard 2 2 4 2 3 2 2 2" xfId="6820"/>
    <cellStyle name="Standard 2 2 4 2 3 2 3" xfId="5219"/>
    <cellStyle name="Standard 2 2 4 2 3 3" xfId="2816"/>
    <cellStyle name="Standard 2 2 4 2 3 3 2" xfId="6020"/>
    <cellStyle name="Standard 2 2 4 2 3 4" xfId="4419"/>
    <cellStyle name="Standard 2 2 4 2 3_Kat 2" xfId="1758"/>
    <cellStyle name="Standard 2 2 4 2 4" xfId="936"/>
    <cellStyle name="Standard 2 2 4 2 4 2" xfId="3297"/>
    <cellStyle name="Standard 2 2 4 2 4 2 2" xfId="6500"/>
    <cellStyle name="Standard 2 2 4 2 4 3" xfId="4899"/>
    <cellStyle name="Standard 2 2 4 2 5" xfId="2496"/>
    <cellStyle name="Standard 2 2 4 2 5 2" xfId="5700"/>
    <cellStyle name="Standard 2 2 4 2 6" xfId="4099"/>
    <cellStyle name="Standard 2 2 4 2_Kat 2" xfId="1755"/>
    <cellStyle name="Standard 2 2 4 3" xfId="214"/>
    <cellStyle name="Standard 2 2 4 3 2" xfId="534"/>
    <cellStyle name="Standard 2 2 4 3 2 2" xfId="1336"/>
    <cellStyle name="Standard 2 2 4 3 2 2 2" xfId="3697"/>
    <cellStyle name="Standard 2 2 4 3 2 2 2 2" xfId="6900"/>
    <cellStyle name="Standard 2 2 4 3 2 2 3" xfId="5299"/>
    <cellStyle name="Standard 2 2 4 3 2 3" xfId="2896"/>
    <cellStyle name="Standard 2 2 4 3 2 3 2" xfId="6100"/>
    <cellStyle name="Standard 2 2 4 3 2 4" xfId="4499"/>
    <cellStyle name="Standard 2 2 4 3 2_Kat 2" xfId="1760"/>
    <cellStyle name="Standard 2 2 4 3 3" xfId="1016"/>
    <cellStyle name="Standard 2 2 4 3 3 2" xfId="3377"/>
    <cellStyle name="Standard 2 2 4 3 3 2 2" xfId="6580"/>
    <cellStyle name="Standard 2 2 4 3 3 3" xfId="4979"/>
    <cellStyle name="Standard 2 2 4 3 4" xfId="2576"/>
    <cellStyle name="Standard 2 2 4 3 4 2" xfId="5780"/>
    <cellStyle name="Standard 2 2 4 3 5" xfId="4179"/>
    <cellStyle name="Standard 2 2 4 3_Kat 2" xfId="1759"/>
    <cellStyle name="Standard 2 2 4 4" xfId="614"/>
    <cellStyle name="Standard 2 2 4 4 2" xfId="1416"/>
    <cellStyle name="Standard 2 2 4 4 2 2" xfId="3777"/>
    <cellStyle name="Standard 2 2 4 4 2 2 2" xfId="6980"/>
    <cellStyle name="Standard 2 2 4 4 2 3" xfId="5379"/>
    <cellStyle name="Standard 2 2 4 4 3" xfId="2976"/>
    <cellStyle name="Standard 2 2 4 4 3 2" xfId="6180"/>
    <cellStyle name="Standard 2 2 4 4 4" xfId="4579"/>
    <cellStyle name="Standard 2 2 4 4_Kat 2" xfId="1761"/>
    <cellStyle name="Standard 2 2 4 5" xfId="694"/>
    <cellStyle name="Standard 2 2 4 5 2" xfId="1496"/>
    <cellStyle name="Standard 2 2 4 5 2 2" xfId="3857"/>
    <cellStyle name="Standard 2 2 4 5 2 2 2" xfId="7060"/>
    <cellStyle name="Standard 2 2 4 5 2 3" xfId="5459"/>
    <cellStyle name="Standard 2 2 4 5 3" xfId="3056"/>
    <cellStyle name="Standard 2 2 4 5 3 2" xfId="6260"/>
    <cellStyle name="Standard 2 2 4 5 4" xfId="4659"/>
    <cellStyle name="Standard 2 2 4 5_Kat 2" xfId="1762"/>
    <cellStyle name="Standard 2 2 4 6" xfId="374"/>
    <cellStyle name="Standard 2 2 4 6 2" xfId="1176"/>
    <cellStyle name="Standard 2 2 4 6 2 2" xfId="3537"/>
    <cellStyle name="Standard 2 2 4 6 2 2 2" xfId="6740"/>
    <cellStyle name="Standard 2 2 4 6 2 3" xfId="5139"/>
    <cellStyle name="Standard 2 2 4 6 3" xfId="2736"/>
    <cellStyle name="Standard 2 2 4 6 3 2" xfId="5940"/>
    <cellStyle name="Standard 2 2 4 6 4" xfId="4339"/>
    <cellStyle name="Standard 2 2 4 6_Kat 2" xfId="1763"/>
    <cellStyle name="Standard 2 2 4 7" xfId="856"/>
    <cellStyle name="Standard 2 2 4 7 2" xfId="3217"/>
    <cellStyle name="Standard 2 2 4 7 2 2" xfId="6420"/>
    <cellStyle name="Standard 2 2 4 7 3" xfId="4819"/>
    <cellStyle name="Standard 2 2 4 8" xfId="2416"/>
    <cellStyle name="Standard 2 2 4 8 2" xfId="5620"/>
    <cellStyle name="Standard 2 2 4 9" xfId="4019"/>
    <cellStyle name="Standard 2 2 4_Kat 2" xfId="1754"/>
    <cellStyle name="Standard 2 2 5" xfId="94"/>
    <cellStyle name="Standard 2 2 5 2" xfId="254"/>
    <cellStyle name="Standard 2 2 5 2 2" xfId="734"/>
    <cellStyle name="Standard 2 2 5 2 2 2" xfId="1536"/>
    <cellStyle name="Standard 2 2 5 2 2 2 2" xfId="3897"/>
    <cellStyle name="Standard 2 2 5 2 2 2 2 2" xfId="7100"/>
    <cellStyle name="Standard 2 2 5 2 2 2 3" xfId="5499"/>
    <cellStyle name="Standard 2 2 5 2 2 3" xfId="3096"/>
    <cellStyle name="Standard 2 2 5 2 2 3 2" xfId="6300"/>
    <cellStyle name="Standard 2 2 5 2 2 4" xfId="4699"/>
    <cellStyle name="Standard 2 2 5 2 2_Kat 2" xfId="1766"/>
    <cellStyle name="Standard 2 2 5 2 3" xfId="1056"/>
    <cellStyle name="Standard 2 2 5 2 3 2" xfId="3417"/>
    <cellStyle name="Standard 2 2 5 2 3 2 2" xfId="6620"/>
    <cellStyle name="Standard 2 2 5 2 3 3" xfId="5019"/>
    <cellStyle name="Standard 2 2 5 2 4" xfId="2616"/>
    <cellStyle name="Standard 2 2 5 2 4 2" xfId="5820"/>
    <cellStyle name="Standard 2 2 5 2 5" xfId="4219"/>
    <cellStyle name="Standard 2 2 5 2_Kat 2" xfId="1765"/>
    <cellStyle name="Standard 2 2 5 3" xfId="414"/>
    <cellStyle name="Standard 2 2 5 3 2" xfId="1216"/>
    <cellStyle name="Standard 2 2 5 3 2 2" xfId="3577"/>
    <cellStyle name="Standard 2 2 5 3 2 2 2" xfId="6780"/>
    <cellStyle name="Standard 2 2 5 3 2 3" xfId="5179"/>
    <cellStyle name="Standard 2 2 5 3 3" xfId="2776"/>
    <cellStyle name="Standard 2 2 5 3 3 2" xfId="5980"/>
    <cellStyle name="Standard 2 2 5 3 4" xfId="4379"/>
    <cellStyle name="Standard 2 2 5 3_Kat 2" xfId="1767"/>
    <cellStyle name="Standard 2 2 5 4" xfId="896"/>
    <cellStyle name="Standard 2 2 5 4 2" xfId="3257"/>
    <cellStyle name="Standard 2 2 5 4 2 2" xfId="6460"/>
    <cellStyle name="Standard 2 2 5 4 3" xfId="4859"/>
    <cellStyle name="Standard 2 2 5 5" xfId="2456"/>
    <cellStyle name="Standard 2 2 5 5 2" xfId="5660"/>
    <cellStyle name="Standard 2 2 5 6" xfId="4059"/>
    <cellStyle name="Standard 2 2 5_Kat 2" xfId="1764"/>
    <cellStyle name="Standard 2 2 6" xfId="174"/>
    <cellStyle name="Standard 2 2 6 2" xfId="494"/>
    <cellStyle name="Standard 2 2 6 2 2" xfId="1296"/>
    <cellStyle name="Standard 2 2 6 2 2 2" xfId="3657"/>
    <cellStyle name="Standard 2 2 6 2 2 2 2" xfId="6860"/>
    <cellStyle name="Standard 2 2 6 2 2 3" xfId="5259"/>
    <cellStyle name="Standard 2 2 6 2 3" xfId="2856"/>
    <cellStyle name="Standard 2 2 6 2 3 2" xfId="6060"/>
    <cellStyle name="Standard 2 2 6 2 4" xfId="4459"/>
    <cellStyle name="Standard 2 2 6 2_Kat 2" xfId="1769"/>
    <cellStyle name="Standard 2 2 6 3" xfId="976"/>
    <cellStyle name="Standard 2 2 6 3 2" xfId="3337"/>
    <cellStyle name="Standard 2 2 6 3 2 2" xfId="6540"/>
    <cellStyle name="Standard 2 2 6 3 3" xfId="4939"/>
    <cellStyle name="Standard 2 2 6 4" xfId="2536"/>
    <cellStyle name="Standard 2 2 6 4 2" xfId="5740"/>
    <cellStyle name="Standard 2 2 6 5" xfId="4139"/>
    <cellStyle name="Standard 2 2 6_Kat 2" xfId="1768"/>
    <cellStyle name="Standard 2 2 7" xfId="574"/>
    <cellStyle name="Standard 2 2 7 2" xfId="1376"/>
    <cellStyle name="Standard 2 2 7 2 2" xfId="3737"/>
    <cellStyle name="Standard 2 2 7 2 2 2" xfId="6940"/>
    <cellStyle name="Standard 2 2 7 2 3" xfId="5339"/>
    <cellStyle name="Standard 2 2 7 3" xfId="2936"/>
    <cellStyle name="Standard 2 2 7 3 2" xfId="6140"/>
    <cellStyle name="Standard 2 2 7 4" xfId="4539"/>
    <cellStyle name="Standard 2 2 7_Kat 2" xfId="1770"/>
    <cellStyle name="Standard 2 2 8" xfId="654"/>
    <cellStyle name="Standard 2 2 8 2" xfId="1456"/>
    <cellStyle name="Standard 2 2 8 2 2" xfId="3817"/>
    <cellStyle name="Standard 2 2 8 2 2 2" xfId="7020"/>
    <cellStyle name="Standard 2 2 8 2 3" xfId="5419"/>
    <cellStyle name="Standard 2 2 8 3" xfId="3016"/>
    <cellStyle name="Standard 2 2 8 3 2" xfId="6220"/>
    <cellStyle name="Standard 2 2 8 4" xfId="4619"/>
    <cellStyle name="Standard 2 2 8_Kat 2" xfId="1771"/>
    <cellStyle name="Standard 2 2 9" xfId="334"/>
    <cellStyle name="Standard 2 2 9 2" xfId="1136"/>
    <cellStyle name="Standard 2 2 9 2 2" xfId="3497"/>
    <cellStyle name="Standard 2 2 9 2 2 2" xfId="6700"/>
    <cellStyle name="Standard 2 2 9 2 3" xfId="5099"/>
    <cellStyle name="Standard 2 2 9 3" xfId="2696"/>
    <cellStyle name="Standard 2 2 9 3 2" xfId="5900"/>
    <cellStyle name="Standard 2 2 9 4" xfId="4299"/>
    <cellStyle name="Standard 2 2 9_Kat 2" xfId="1772"/>
    <cellStyle name="Standard 2 2_EDV" xfId="21"/>
    <cellStyle name="Standard 2 20" xfId="3978"/>
    <cellStyle name="Standard 2 3" xfId="11"/>
    <cellStyle name="Standard 2 3 10" xfId="818"/>
    <cellStyle name="Standard 2 3 10 2" xfId="3179"/>
    <cellStyle name="Standard 2 3 10 2 2" xfId="6382"/>
    <cellStyle name="Standard 2 3 10 3" xfId="4781"/>
    <cellStyle name="Standard 2 3 11" xfId="2378"/>
    <cellStyle name="Standard 2 3 11 2" xfId="5582"/>
    <cellStyle name="Standard 2 3 12" xfId="3981"/>
    <cellStyle name="Standard 2 3 2" xfId="12"/>
    <cellStyle name="Standard 2 3 2 10" xfId="2379"/>
    <cellStyle name="Standard 2 3 2 10 2" xfId="5583"/>
    <cellStyle name="Standard 2 3 2 11" xfId="3982"/>
    <cellStyle name="Standard 2 3 2 2" xfId="37"/>
    <cellStyle name="Standard 2 3 2 2 10" xfId="4002"/>
    <cellStyle name="Standard 2 3 2 2 2" xfId="77"/>
    <cellStyle name="Standard 2 3 2 2 2 2" xfId="157"/>
    <cellStyle name="Standard 2 3 2 2 2 2 2" xfId="317"/>
    <cellStyle name="Standard 2 3 2 2 2 2 2 2" xfId="797"/>
    <cellStyle name="Standard 2 3 2 2 2 2 2 2 2" xfId="1599"/>
    <cellStyle name="Standard 2 3 2 2 2 2 2 2 2 2" xfId="3960"/>
    <cellStyle name="Standard 2 3 2 2 2 2 2 2 2 2 2" xfId="7163"/>
    <cellStyle name="Standard 2 3 2 2 2 2 2 2 2 3" xfId="5562"/>
    <cellStyle name="Standard 2 3 2 2 2 2 2 2 3" xfId="3159"/>
    <cellStyle name="Standard 2 3 2 2 2 2 2 2 3 2" xfId="6363"/>
    <cellStyle name="Standard 2 3 2 2 2 2 2 2 4" xfId="4762"/>
    <cellStyle name="Standard 2 3 2 2 2 2 2 2_Kat 2" xfId="1778"/>
    <cellStyle name="Standard 2 3 2 2 2 2 2 3" xfId="1119"/>
    <cellStyle name="Standard 2 3 2 2 2 2 2 3 2" xfId="3480"/>
    <cellStyle name="Standard 2 3 2 2 2 2 2 3 2 2" xfId="6683"/>
    <cellStyle name="Standard 2 3 2 2 2 2 2 3 3" xfId="5082"/>
    <cellStyle name="Standard 2 3 2 2 2 2 2 4" xfId="2679"/>
    <cellStyle name="Standard 2 3 2 2 2 2 2 4 2" xfId="5883"/>
    <cellStyle name="Standard 2 3 2 2 2 2 2 5" xfId="4282"/>
    <cellStyle name="Standard 2 3 2 2 2 2 2_Kat 2" xfId="1777"/>
    <cellStyle name="Standard 2 3 2 2 2 2 3" xfId="477"/>
    <cellStyle name="Standard 2 3 2 2 2 2 3 2" xfId="1279"/>
    <cellStyle name="Standard 2 3 2 2 2 2 3 2 2" xfId="3640"/>
    <cellStyle name="Standard 2 3 2 2 2 2 3 2 2 2" xfId="6843"/>
    <cellStyle name="Standard 2 3 2 2 2 2 3 2 3" xfId="5242"/>
    <cellStyle name="Standard 2 3 2 2 2 2 3 3" xfId="2839"/>
    <cellStyle name="Standard 2 3 2 2 2 2 3 3 2" xfId="6043"/>
    <cellStyle name="Standard 2 3 2 2 2 2 3 4" xfId="4442"/>
    <cellStyle name="Standard 2 3 2 2 2 2 3_Kat 2" xfId="1779"/>
    <cellStyle name="Standard 2 3 2 2 2 2 4" xfId="959"/>
    <cellStyle name="Standard 2 3 2 2 2 2 4 2" xfId="3320"/>
    <cellStyle name="Standard 2 3 2 2 2 2 4 2 2" xfId="6523"/>
    <cellStyle name="Standard 2 3 2 2 2 2 4 3" xfId="4922"/>
    <cellStyle name="Standard 2 3 2 2 2 2 5" xfId="2519"/>
    <cellStyle name="Standard 2 3 2 2 2 2 5 2" xfId="5723"/>
    <cellStyle name="Standard 2 3 2 2 2 2 6" xfId="4122"/>
    <cellStyle name="Standard 2 3 2 2 2 2_Kat 2" xfId="1776"/>
    <cellStyle name="Standard 2 3 2 2 2 3" xfId="237"/>
    <cellStyle name="Standard 2 3 2 2 2 3 2" xfId="557"/>
    <cellStyle name="Standard 2 3 2 2 2 3 2 2" xfId="1359"/>
    <cellStyle name="Standard 2 3 2 2 2 3 2 2 2" xfId="3720"/>
    <cellStyle name="Standard 2 3 2 2 2 3 2 2 2 2" xfId="6923"/>
    <cellStyle name="Standard 2 3 2 2 2 3 2 2 3" xfId="5322"/>
    <cellStyle name="Standard 2 3 2 2 2 3 2 3" xfId="2919"/>
    <cellStyle name="Standard 2 3 2 2 2 3 2 3 2" xfId="6123"/>
    <cellStyle name="Standard 2 3 2 2 2 3 2 4" xfId="4522"/>
    <cellStyle name="Standard 2 3 2 2 2 3 2_Kat 2" xfId="1781"/>
    <cellStyle name="Standard 2 3 2 2 2 3 3" xfId="1039"/>
    <cellStyle name="Standard 2 3 2 2 2 3 3 2" xfId="3400"/>
    <cellStyle name="Standard 2 3 2 2 2 3 3 2 2" xfId="6603"/>
    <cellStyle name="Standard 2 3 2 2 2 3 3 3" xfId="5002"/>
    <cellStyle name="Standard 2 3 2 2 2 3 4" xfId="2599"/>
    <cellStyle name="Standard 2 3 2 2 2 3 4 2" xfId="5803"/>
    <cellStyle name="Standard 2 3 2 2 2 3 5" xfId="4202"/>
    <cellStyle name="Standard 2 3 2 2 2 3_Kat 2" xfId="1780"/>
    <cellStyle name="Standard 2 3 2 2 2 4" xfId="637"/>
    <cellStyle name="Standard 2 3 2 2 2 4 2" xfId="1439"/>
    <cellStyle name="Standard 2 3 2 2 2 4 2 2" xfId="3800"/>
    <cellStyle name="Standard 2 3 2 2 2 4 2 2 2" xfId="7003"/>
    <cellStyle name="Standard 2 3 2 2 2 4 2 3" xfId="5402"/>
    <cellStyle name="Standard 2 3 2 2 2 4 3" xfId="2999"/>
    <cellStyle name="Standard 2 3 2 2 2 4 3 2" xfId="6203"/>
    <cellStyle name="Standard 2 3 2 2 2 4 4" xfId="4602"/>
    <cellStyle name="Standard 2 3 2 2 2 4_Kat 2" xfId="1782"/>
    <cellStyle name="Standard 2 3 2 2 2 5" xfId="717"/>
    <cellStyle name="Standard 2 3 2 2 2 5 2" xfId="1519"/>
    <cellStyle name="Standard 2 3 2 2 2 5 2 2" xfId="3880"/>
    <cellStyle name="Standard 2 3 2 2 2 5 2 2 2" xfId="7083"/>
    <cellStyle name="Standard 2 3 2 2 2 5 2 3" xfId="5482"/>
    <cellStyle name="Standard 2 3 2 2 2 5 3" xfId="3079"/>
    <cellStyle name="Standard 2 3 2 2 2 5 3 2" xfId="6283"/>
    <cellStyle name="Standard 2 3 2 2 2 5 4" xfId="4682"/>
    <cellStyle name="Standard 2 3 2 2 2 5_Kat 2" xfId="1783"/>
    <cellStyle name="Standard 2 3 2 2 2 6" xfId="397"/>
    <cellStyle name="Standard 2 3 2 2 2 6 2" xfId="1199"/>
    <cellStyle name="Standard 2 3 2 2 2 6 2 2" xfId="3560"/>
    <cellStyle name="Standard 2 3 2 2 2 6 2 2 2" xfId="6763"/>
    <cellStyle name="Standard 2 3 2 2 2 6 2 3" xfId="5162"/>
    <cellStyle name="Standard 2 3 2 2 2 6 3" xfId="2759"/>
    <cellStyle name="Standard 2 3 2 2 2 6 3 2" xfId="5963"/>
    <cellStyle name="Standard 2 3 2 2 2 6 4" xfId="4362"/>
    <cellStyle name="Standard 2 3 2 2 2 6_Kat 2" xfId="1784"/>
    <cellStyle name="Standard 2 3 2 2 2 7" xfId="879"/>
    <cellStyle name="Standard 2 3 2 2 2 7 2" xfId="3240"/>
    <cellStyle name="Standard 2 3 2 2 2 7 2 2" xfId="6443"/>
    <cellStyle name="Standard 2 3 2 2 2 7 3" xfId="4842"/>
    <cellStyle name="Standard 2 3 2 2 2 8" xfId="2439"/>
    <cellStyle name="Standard 2 3 2 2 2 8 2" xfId="5643"/>
    <cellStyle name="Standard 2 3 2 2 2 9" xfId="4042"/>
    <cellStyle name="Standard 2 3 2 2 2_Kat 2" xfId="1775"/>
    <cellStyle name="Standard 2 3 2 2 3" xfId="117"/>
    <cellStyle name="Standard 2 3 2 2 3 2" xfId="277"/>
    <cellStyle name="Standard 2 3 2 2 3 2 2" xfId="757"/>
    <cellStyle name="Standard 2 3 2 2 3 2 2 2" xfId="1559"/>
    <cellStyle name="Standard 2 3 2 2 3 2 2 2 2" xfId="3920"/>
    <cellStyle name="Standard 2 3 2 2 3 2 2 2 2 2" xfId="7123"/>
    <cellStyle name="Standard 2 3 2 2 3 2 2 2 3" xfId="5522"/>
    <cellStyle name="Standard 2 3 2 2 3 2 2 3" xfId="3119"/>
    <cellStyle name="Standard 2 3 2 2 3 2 2 3 2" xfId="6323"/>
    <cellStyle name="Standard 2 3 2 2 3 2 2 4" xfId="4722"/>
    <cellStyle name="Standard 2 3 2 2 3 2 2_Kat 2" xfId="1787"/>
    <cellStyle name="Standard 2 3 2 2 3 2 3" xfId="1079"/>
    <cellStyle name="Standard 2 3 2 2 3 2 3 2" xfId="3440"/>
    <cellStyle name="Standard 2 3 2 2 3 2 3 2 2" xfId="6643"/>
    <cellStyle name="Standard 2 3 2 2 3 2 3 3" xfId="5042"/>
    <cellStyle name="Standard 2 3 2 2 3 2 4" xfId="2639"/>
    <cellStyle name="Standard 2 3 2 2 3 2 4 2" xfId="5843"/>
    <cellStyle name="Standard 2 3 2 2 3 2 5" xfId="4242"/>
    <cellStyle name="Standard 2 3 2 2 3 2_Kat 2" xfId="1786"/>
    <cellStyle name="Standard 2 3 2 2 3 3" xfId="437"/>
    <cellStyle name="Standard 2 3 2 2 3 3 2" xfId="1239"/>
    <cellStyle name="Standard 2 3 2 2 3 3 2 2" xfId="3600"/>
    <cellStyle name="Standard 2 3 2 2 3 3 2 2 2" xfId="6803"/>
    <cellStyle name="Standard 2 3 2 2 3 3 2 3" xfId="5202"/>
    <cellStyle name="Standard 2 3 2 2 3 3 3" xfId="2799"/>
    <cellStyle name="Standard 2 3 2 2 3 3 3 2" xfId="6003"/>
    <cellStyle name="Standard 2 3 2 2 3 3 4" xfId="4402"/>
    <cellStyle name="Standard 2 3 2 2 3 3_Kat 2" xfId="1788"/>
    <cellStyle name="Standard 2 3 2 2 3 4" xfId="919"/>
    <cellStyle name="Standard 2 3 2 2 3 4 2" xfId="3280"/>
    <cellStyle name="Standard 2 3 2 2 3 4 2 2" xfId="6483"/>
    <cellStyle name="Standard 2 3 2 2 3 4 3" xfId="4882"/>
    <cellStyle name="Standard 2 3 2 2 3 5" xfId="2479"/>
    <cellStyle name="Standard 2 3 2 2 3 5 2" xfId="5683"/>
    <cellStyle name="Standard 2 3 2 2 3 6" xfId="4082"/>
    <cellStyle name="Standard 2 3 2 2 3_Kat 2" xfId="1785"/>
    <cellStyle name="Standard 2 3 2 2 4" xfId="197"/>
    <cellStyle name="Standard 2 3 2 2 4 2" xfId="517"/>
    <cellStyle name="Standard 2 3 2 2 4 2 2" xfId="1319"/>
    <cellStyle name="Standard 2 3 2 2 4 2 2 2" xfId="3680"/>
    <cellStyle name="Standard 2 3 2 2 4 2 2 2 2" xfId="6883"/>
    <cellStyle name="Standard 2 3 2 2 4 2 2 3" xfId="5282"/>
    <cellStyle name="Standard 2 3 2 2 4 2 3" xfId="2879"/>
    <cellStyle name="Standard 2 3 2 2 4 2 3 2" xfId="6083"/>
    <cellStyle name="Standard 2 3 2 2 4 2 4" xfId="4482"/>
    <cellStyle name="Standard 2 3 2 2 4 2_Kat 2" xfId="1790"/>
    <cellStyle name="Standard 2 3 2 2 4 3" xfId="999"/>
    <cellStyle name="Standard 2 3 2 2 4 3 2" xfId="3360"/>
    <cellStyle name="Standard 2 3 2 2 4 3 2 2" xfId="6563"/>
    <cellStyle name="Standard 2 3 2 2 4 3 3" xfId="4962"/>
    <cellStyle name="Standard 2 3 2 2 4 4" xfId="2559"/>
    <cellStyle name="Standard 2 3 2 2 4 4 2" xfId="5763"/>
    <cellStyle name="Standard 2 3 2 2 4 5" xfId="4162"/>
    <cellStyle name="Standard 2 3 2 2 4_Kat 2" xfId="1789"/>
    <cellStyle name="Standard 2 3 2 2 5" xfId="597"/>
    <cellStyle name="Standard 2 3 2 2 5 2" xfId="1399"/>
    <cellStyle name="Standard 2 3 2 2 5 2 2" xfId="3760"/>
    <cellStyle name="Standard 2 3 2 2 5 2 2 2" xfId="6963"/>
    <cellStyle name="Standard 2 3 2 2 5 2 3" xfId="5362"/>
    <cellStyle name="Standard 2 3 2 2 5 3" xfId="2959"/>
    <cellStyle name="Standard 2 3 2 2 5 3 2" xfId="6163"/>
    <cellStyle name="Standard 2 3 2 2 5 4" xfId="4562"/>
    <cellStyle name="Standard 2 3 2 2 5_Kat 2" xfId="1791"/>
    <cellStyle name="Standard 2 3 2 2 6" xfId="677"/>
    <cellStyle name="Standard 2 3 2 2 6 2" xfId="1479"/>
    <cellStyle name="Standard 2 3 2 2 6 2 2" xfId="3840"/>
    <cellStyle name="Standard 2 3 2 2 6 2 2 2" xfId="7043"/>
    <cellStyle name="Standard 2 3 2 2 6 2 3" xfId="5442"/>
    <cellStyle name="Standard 2 3 2 2 6 3" xfId="3039"/>
    <cellStyle name="Standard 2 3 2 2 6 3 2" xfId="6243"/>
    <cellStyle name="Standard 2 3 2 2 6 4" xfId="4642"/>
    <cellStyle name="Standard 2 3 2 2 6_Kat 2" xfId="1792"/>
    <cellStyle name="Standard 2 3 2 2 7" xfId="357"/>
    <cellStyle name="Standard 2 3 2 2 7 2" xfId="1159"/>
    <cellStyle name="Standard 2 3 2 2 7 2 2" xfId="3520"/>
    <cellStyle name="Standard 2 3 2 2 7 2 2 2" xfId="6723"/>
    <cellStyle name="Standard 2 3 2 2 7 2 3" xfId="5122"/>
    <cellStyle name="Standard 2 3 2 2 7 3" xfId="2719"/>
    <cellStyle name="Standard 2 3 2 2 7 3 2" xfId="5923"/>
    <cellStyle name="Standard 2 3 2 2 7 4" xfId="4322"/>
    <cellStyle name="Standard 2 3 2 2 7_Kat 2" xfId="1793"/>
    <cellStyle name="Standard 2 3 2 2 8" xfId="839"/>
    <cellStyle name="Standard 2 3 2 2 8 2" xfId="3200"/>
    <cellStyle name="Standard 2 3 2 2 8 2 2" xfId="6403"/>
    <cellStyle name="Standard 2 3 2 2 8 3" xfId="4802"/>
    <cellStyle name="Standard 2 3 2 2 9" xfId="2399"/>
    <cellStyle name="Standard 2 3 2 2 9 2" xfId="5603"/>
    <cellStyle name="Standard 2 3 2 2_Kat 2" xfId="1774"/>
    <cellStyle name="Standard 2 3 2 3" xfId="57"/>
    <cellStyle name="Standard 2 3 2 3 2" xfId="137"/>
    <cellStyle name="Standard 2 3 2 3 2 2" xfId="297"/>
    <cellStyle name="Standard 2 3 2 3 2 2 2" xfId="777"/>
    <cellStyle name="Standard 2 3 2 3 2 2 2 2" xfId="1579"/>
    <cellStyle name="Standard 2 3 2 3 2 2 2 2 2" xfId="3940"/>
    <cellStyle name="Standard 2 3 2 3 2 2 2 2 2 2" xfId="7143"/>
    <cellStyle name="Standard 2 3 2 3 2 2 2 2 3" xfId="5542"/>
    <cellStyle name="Standard 2 3 2 3 2 2 2 3" xfId="3139"/>
    <cellStyle name="Standard 2 3 2 3 2 2 2 3 2" xfId="6343"/>
    <cellStyle name="Standard 2 3 2 3 2 2 2 4" xfId="4742"/>
    <cellStyle name="Standard 2 3 2 3 2 2 2_Kat 2" xfId="1797"/>
    <cellStyle name="Standard 2 3 2 3 2 2 3" xfId="1099"/>
    <cellStyle name="Standard 2 3 2 3 2 2 3 2" xfId="3460"/>
    <cellStyle name="Standard 2 3 2 3 2 2 3 2 2" xfId="6663"/>
    <cellStyle name="Standard 2 3 2 3 2 2 3 3" xfId="5062"/>
    <cellStyle name="Standard 2 3 2 3 2 2 4" xfId="2659"/>
    <cellStyle name="Standard 2 3 2 3 2 2 4 2" xfId="5863"/>
    <cellStyle name="Standard 2 3 2 3 2 2 5" xfId="4262"/>
    <cellStyle name="Standard 2 3 2 3 2 2_Kat 2" xfId="1796"/>
    <cellStyle name="Standard 2 3 2 3 2 3" xfId="457"/>
    <cellStyle name="Standard 2 3 2 3 2 3 2" xfId="1259"/>
    <cellStyle name="Standard 2 3 2 3 2 3 2 2" xfId="3620"/>
    <cellStyle name="Standard 2 3 2 3 2 3 2 2 2" xfId="6823"/>
    <cellStyle name="Standard 2 3 2 3 2 3 2 3" xfId="5222"/>
    <cellStyle name="Standard 2 3 2 3 2 3 3" xfId="2819"/>
    <cellStyle name="Standard 2 3 2 3 2 3 3 2" xfId="6023"/>
    <cellStyle name="Standard 2 3 2 3 2 3 4" xfId="4422"/>
    <cellStyle name="Standard 2 3 2 3 2 3_Kat 2" xfId="1798"/>
    <cellStyle name="Standard 2 3 2 3 2 4" xfId="939"/>
    <cellStyle name="Standard 2 3 2 3 2 4 2" xfId="3300"/>
    <cellStyle name="Standard 2 3 2 3 2 4 2 2" xfId="6503"/>
    <cellStyle name="Standard 2 3 2 3 2 4 3" xfId="4902"/>
    <cellStyle name="Standard 2 3 2 3 2 5" xfId="2499"/>
    <cellStyle name="Standard 2 3 2 3 2 5 2" xfId="5703"/>
    <cellStyle name="Standard 2 3 2 3 2 6" xfId="4102"/>
    <cellStyle name="Standard 2 3 2 3 2_Kat 2" xfId="1795"/>
    <cellStyle name="Standard 2 3 2 3 3" xfId="217"/>
    <cellStyle name="Standard 2 3 2 3 3 2" xfId="537"/>
    <cellStyle name="Standard 2 3 2 3 3 2 2" xfId="1339"/>
    <cellStyle name="Standard 2 3 2 3 3 2 2 2" xfId="3700"/>
    <cellStyle name="Standard 2 3 2 3 3 2 2 2 2" xfId="6903"/>
    <cellStyle name="Standard 2 3 2 3 3 2 2 3" xfId="5302"/>
    <cellStyle name="Standard 2 3 2 3 3 2 3" xfId="2899"/>
    <cellStyle name="Standard 2 3 2 3 3 2 3 2" xfId="6103"/>
    <cellStyle name="Standard 2 3 2 3 3 2 4" xfId="4502"/>
    <cellStyle name="Standard 2 3 2 3 3 2_Kat 2" xfId="1800"/>
    <cellStyle name="Standard 2 3 2 3 3 3" xfId="1019"/>
    <cellStyle name="Standard 2 3 2 3 3 3 2" xfId="3380"/>
    <cellStyle name="Standard 2 3 2 3 3 3 2 2" xfId="6583"/>
    <cellStyle name="Standard 2 3 2 3 3 3 3" xfId="4982"/>
    <cellStyle name="Standard 2 3 2 3 3 4" xfId="2579"/>
    <cellStyle name="Standard 2 3 2 3 3 4 2" xfId="5783"/>
    <cellStyle name="Standard 2 3 2 3 3 5" xfId="4182"/>
    <cellStyle name="Standard 2 3 2 3 3_Kat 2" xfId="1799"/>
    <cellStyle name="Standard 2 3 2 3 4" xfId="617"/>
    <cellStyle name="Standard 2 3 2 3 4 2" xfId="1419"/>
    <cellStyle name="Standard 2 3 2 3 4 2 2" xfId="3780"/>
    <cellStyle name="Standard 2 3 2 3 4 2 2 2" xfId="6983"/>
    <cellStyle name="Standard 2 3 2 3 4 2 3" xfId="5382"/>
    <cellStyle name="Standard 2 3 2 3 4 3" xfId="2979"/>
    <cellStyle name="Standard 2 3 2 3 4 3 2" xfId="6183"/>
    <cellStyle name="Standard 2 3 2 3 4 4" xfId="4582"/>
    <cellStyle name="Standard 2 3 2 3 4_Kat 2" xfId="1801"/>
    <cellStyle name="Standard 2 3 2 3 5" xfId="697"/>
    <cellStyle name="Standard 2 3 2 3 5 2" xfId="1499"/>
    <cellStyle name="Standard 2 3 2 3 5 2 2" xfId="3860"/>
    <cellStyle name="Standard 2 3 2 3 5 2 2 2" xfId="7063"/>
    <cellStyle name="Standard 2 3 2 3 5 2 3" xfId="5462"/>
    <cellStyle name="Standard 2 3 2 3 5 3" xfId="3059"/>
    <cellStyle name="Standard 2 3 2 3 5 3 2" xfId="6263"/>
    <cellStyle name="Standard 2 3 2 3 5 4" xfId="4662"/>
    <cellStyle name="Standard 2 3 2 3 5_Kat 2" xfId="1802"/>
    <cellStyle name="Standard 2 3 2 3 6" xfId="377"/>
    <cellStyle name="Standard 2 3 2 3 6 2" xfId="1179"/>
    <cellStyle name="Standard 2 3 2 3 6 2 2" xfId="3540"/>
    <cellStyle name="Standard 2 3 2 3 6 2 2 2" xfId="6743"/>
    <cellStyle name="Standard 2 3 2 3 6 2 3" xfId="5142"/>
    <cellStyle name="Standard 2 3 2 3 6 3" xfId="2739"/>
    <cellStyle name="Standard 2 3 2 3 6 3 2" xfId="5943"/>
    <cellStyle name="Standard 2 3 2 3 6 4" xfId="4342"/>
    <cellStyle name="Standard 2 3 2 3 6_Kat 2" xfId="1803"/>
    <cellStyle name="Standard 2 3 2 3 7" xfId="859"/>
    <cellStyle name="Standard 2 3 2 3 7 2" xfId="3220"/>
    <cellStyle name="Standard 2 3 2 3 7 2 2" xfId="6423"/>
    <cellStyle name="Standard 2 3 2 3 7 3" xfId="4822"/>
    <cellStyle name="Standard 2 3 2 3 8" xfId="2419"/>
    <cellStyle name="Standard 2 3 2 3 8 2" xfId="5623"/>
    <cellStyle name="Standard 2 3 2 3 9" xfId="4022"/>
    <cellStyle name="Standard 2 3 2 3_Kat 2" xfId="1794"/>
    <cellStyle name="Standard 2 3 2 4" xfId="97"/>
    <cellStyle name="Standard 2 3 2 4 2" xfId="257"/>
    <cellStyle name="Standard 2 3 2 4 2 2" xfId="737"/>
    <cellStyle name="Standard 2 3 2 4 2 2 2" xfId="1539"/>
    <cellStyle name="Standard 2 3 2 4 2 2 2 2" xfId="3900"/>
    <cellStyle name="Standard 2 3 2 4 2 2 2 2 2" xfId="7103"/>
    <cellStyle name="Standard 2 3 2 4 2 2 2 3" xfId="5502"/>
    <cellStyle name="Standard 2 3 2 4 2 2 3" xfId="3099"/>
    <cellStyle name="Standard 2 3 2 4 2 2 3 2" xfId="6303"/>
    <cellStyle name="Standard 2 3 2 4 2 2 4" xfId="4702"/>
    <cellStyle name="Standard 2 3 2 4 2 2_Kat 2" xfId="1806"/>
    <cellStyle name="Standard 2 3 2 4 2 3" xfId="1059"/>
    <cellStyle name="Standard 2 3 2 4 2 3 2" xfId="3420"/>
    <cellStyle name="Standard 2 3 2 4 2 3 2 2" xfId="6623"/>
    <cellStyle name="Standard 2 3 2 4 2 3 3" xfId="5022"/>
    <cellStyle name="Standard 2 3 2 4 2 4" xfId="2619"/>
    <cellStyle name="Standard 2 3 2 4 2 4 2" xfId="5823"/>
    <cellStyle name="Standard 2 3 2 4 2 5" xfId="4222"/>
    <cellStyle name="Standard 2 3 2 4 2_Kat 2" xfId="1805"/>
    <cellStyle name="Standard 2 3 2 4 3" xfId="417"/>
    <cellStyle name="Standard 2 3 2 4 3 2" xfId="1219"/>
    <cellStyle name="Standard 2 3 2 4 3 2 2" xfId="3580"/>
    <cellStyle name="Standard 2 3 2 4 3 2 2 2" xfId="6783"/>
    <cellStyle name="Standard 2 3 2 4 3 2 3" xfId="5182"/>
    <cellStyle name="Standard 2 3 2 4 3 3" xfId="2779"/>
    <cellStyle name="Standard 2 3 2 4 3 3 2" xfId="5983"/>
    <cellStyle name="Standard 2 3 2 4 3 4" xfId="4382"/>
    <cellStyle name="Standard 2 3 2 4 3_Kat 2" xfId="1807"/>
    <cellStyle name="Standard 2 3 2 4 4" xfId="899"/>
    <cellStyle name="Standard 2 3 2 4 4 2" xfId="3260"/>
    <cellStyle name="Standard 2 3 2 4 4 2 2" xfId="6463"/>
    <cellStyle name="Standard 2 3 2 4 4 3" xfId="4862"/>
    <cellStyle name="Standard 2 3 2 4 5" xfId="2459"/>
    <cellStyle name="Standard 2 3 2 4 5 2" xfId="5663"/>
    <cellStyle name="Standard 2 3 2 4 6" xfId="4062"/>
    <cellStyle name="Standard 2 3 2 4_Kat 2" xfId="1804"/>
    <cellStyle name="Standard 2 3 2 5" xfId="177"/>
    <cellStyle name="Standard 2 3 2 5 2" xfId="497"/>
    <cellStyle name="Standard 2 3 2 5 2 2" xfId="1299"/>
    <cellStyle name="Standard 2 3 2 5 2 2 2" xfId="3660"/>
    <cellStyle name="Standard 2 3 2 5 2 2 2 2" xfId="6863"/>
    <cellStyle name="Standard 2 3 2 5 2 2 3" xfId="5262"/>
    <cellStyle name="Standard 2 3 2 5 2 3" xfId="2859"/>
    <cellStyle name="Standard 2 3 2 5 2 3 2" xfId="6063"/>
    <cellStyle name="Standard 2 3 2 5 2 4" xfId="4462"/>
    <cellStyle name="Standard 2 3 2 5 2_Kat 2" xfId="1809"/>
    <cellStyle name="Standard 2 3 2 5 3" xfId="979"/>
    <cellStyle name="Standard 2 3 2 5 3 2" xfId="3340"/>
    <cellStyle name="Standard 2 3 2 5 3 2 2" xfId="6543"/>
    <cellStyle name="Standard 2 3 2 5 3 3" xfId="4942"/>
    <cellStyle name="Standard 2 3 2 5 4" xfId="2539"/>
    <cellStyle name="Standard 2 3 2 5 4 2" xfId="5743"/>
    <cellStyle name="Standard 2 3 2 5 5" xfId="4142"/>
    <cellStyle name="Standard 2 3 2 5_Kat 2" xfId="1808"/>
    <cellStyle name="Standard 2 3 2 6" xfId="577"/>
    <cellStyle name="Standard 2 3 2 6 2" xfId="1379"/>
    <cellStyle name="Standard 2 3 2 6 2 2" xfId="3740"/>
    <cellStyle name="Standard 2 3 2 6 2 2 2" xfId="6943"/>
    <cellStyle name="Standard 2 3 2 6 2 3" xfId="5342"/>
    <cellStyle name="Standard 2 3 2 6 3" xfId="2939"/>
    <cellStyle name="Standard 2 3 2 6 3 2" xfId="6143"/>
    <cellStyle name="Standard 2 3 2 6 4" xfId="4542"/>
    <cellStyle name="Standard 2 3 2 6_Kat 2" xfId="1810"/>
    <cellStyle name="Standard 2 3 2 7" xfId="657"/>
    <cellStyle name="Standard 2 3 2 7 2" xfId="1459"/>
    <cellStyle name="Standard 2 3 2 7 2 2" xfId="3820"/>
    <cellStyle name="Standard 2 3 2 7 2 2 2" xfId="7023"/>
    <cellStyle name="Standard 2 3 2 7 2 3" xfId="5422"/>
    <cellStyle name="Standard 2 3 2 7 3" xfId="3019"/>
    <cellStyle name="Standard 2 3 2 7 3 2" xfId="6223"/>
    <cellStyle name="Standard 2 3 2 7 4" xfId="4622"/>
    <cellStyle name="Standard 2 3 2 7_Kat 2" xfId="1811"/>
    <cellStyle name="Standard 2 3 2 8" xfId="337"/>
    <cellStyle name="Standard 2 3 2 8 2" xfId="1139"/>
    <cellStyle name="Standard 2 3 2 8 2 2" xfId="3500"/>
    <cellStyle name="Standard 2 3 2 8 2 2 2" xfId="6703"/>
    <cellStyle name="Standard 2 3 2 8 2 3" xfId="5102"/>
    <cellStyle name="Standard 2 3 2 8 3" xfId="2699"/>
    <cellStyle name="Standard 2 3 2 8 3 2" xfId="5903"/>
    <cellStyle name="Standard 2 3 2 8 4" xfId="4302"/>
    <cellStyle name="Standard 2 3 2 8_Kat 2" xfId="1812"/>
    <cellStyle name="Standard 2 3 2 9" xfId="819"/>
    <cellStyle name="Standard 2 3 2 9 2" xfId="3180"/>
    <cellStyle name="Standard 2 3 2 9 2 2" xfId="6383"/>
    <cellStyle name="Standard 2 3 2 9 3" xfId="4782"/>
    <cellStyle name="Standard 2 3 2_Kat 2" xfId="1773"/>
    <cellStyle name="Standard 2 3 3" xfId="36"/>
    <cellStyle name="Standard 2 3 3 10" xfId="4001"/>
    <cellStyle name="Standard 2 3 3 2" xfId="76"/>
    <cellStyle name="Standard 2 3 3 2 2" xfId="156"/>
    <cellStyle name="Standard 2 3 3 2 2 2" xfId="316"/>
    <cellStyle name="Standard 2 3 3 2 2 2 2" xfId="796"/>
    <cellStyle name="Standard 2 3 3 2 2 2 2 2" xfId="1598"/>
    <cellStyle name="Standard 2 3 3 2 2 2 2 2 2" xfId="3959"/>
    <cellStyle name="Standard 2 3 3 2 2 2 2 2 2 2" xfId="7162"/>
    <cellStyle name="Standard 2 3 3 2 2 2 2 2 3" xfId="5561"/>
    <cellStyle name="Standard 2 3 3 2 2 2 2 3" xfId="3158"/>
    <cellStyle name="Standard 2 3 3 2 2 2 2 3 2" xfId="6362"/>
    <cellStyle name="Standard 2 3 3 2 2 2 2 4" xfId="4761"/>
    <cellStyle name="Standard 2 3 3 2 2 2 2_Kat 2" xfId="1817"/>
    <cellStyle name="Standard 2 3 3 2 2 2 3" xfId="1118"/>
    <cellStyle name="Standard 2 3 3 2 2 2 3 2" xfId="3479"/>
    <cellStyle name="Standard 2 3 3 2 2 2 3 2 2" xfId="6682"/>
    <cellStyle name="Standard 2 3 3 2 2 2 3 3" xfId="5081"/>
    <cellStyle name="Standard 2 3 3 2 2 2 4" xfId="2678"/>
    <cellStyle name="Standard 2 3 3 2 2 2 4 2" xfId="5882"/>
    <cellStyle name="Standard 2 3 3 2 2 2 5" xfId="4281"/>
    <cellStyle name="Standard 2 3 3 2 2 2_Kat 2" xfId="1816"/>
    <cellStyle name="Standard 2 3 3 2 2 3" xfId="476"/>
    <cellStyle name="Standard 2 3 3 2 2 3 2" xfId="1278"/>
    <cellStyle name="Standard 2 3 3 2 2 3 2 2" xfId="3639"/>
    <cellStyle name="Standard 2 3 3 2 2 3 2 2 2" xfId="6842"/>
    <cellStyle name="Standard 2 3 3 2 2 3 2 3" xfId="5241"/>
    <cellStyle name="Standard 2 3 3 2 2 3 3" xfId="2838"/>
    <cellStyle name="Standard 2 3 3 2 2 3 3 2" xfId="6042"/>
    <cellStyle name="Standard 2 3 3 2 2 3 4" xfId="4441"/>
    <cellStyle name="Standard 2 3 3 2 2 3_Kat 2" xfId="1818"/>
    <cellStyle name="Standard 2 3 3 2 2 4" xfId="958"/>
    <cellStyle name="Standard 2 3 3 2 2 4 2" xfId="3319"/>
    <cellStyle name="Standard 2 3 3 2 2 4 2 2" xfId="6522"/>
    <cellStyle name="Standard 2 3 3 2 2 4 3" xfId="4921"/>
    <cellStyle name="Standard 2 3 3 2 2 5" xfId="2518"/>
    <cellStyle name="Standard 2 3 3 2 2 5 2" xfId="5722"/>
    <cellStyle name="Standard 2 3 3 2 2 6" xfId="4121"/>
    <cellStyle name="Standard 2 3 3 2 2_Kat 2" xfId="1815"/>
    <cellStyle name="Standard 2 3 3 2 3" xfId="236"/>
    <cellStyle name="Standard 2 3 3 2 3 2" xfId="556"/>
    <cellStyle name="Standard 2 3 3 2 3 2 2" xfId="1358"/>
    <cellStyle name="Standard 2 3 3 2 3 2 2 2" xfId="3719"/>
    <cellStyle name="Standard 2 3 3 2 3 2 2 2 2" xfId="6922"/>
    <cellStyle name="Standard 2 3 3 2 3 2 2 3" xfId="5321"/>
    <cellStyle name="Standard 2 3 3 2 3 2 3" xfId="2918"/>
    <cellStyle name="Standard 2 3 3 2 3 2 3 2" xfId="6122"/>
    <cellStyle name="Standard 2 3 3 2 3 2 4" xfId="4521"/>
    <cellStyle name="Standard 2 3 3 2 3 2_Kat 2" xfId="1820"/>
    <cellStyle name="Standard 2 3 3 2 3 3" xfId="1038"/>
    <cellStyle name="Standard 2 3 3 2 3 3 2" xfId="3399"/>
    <cellStyle name="Standard 2 3 3 2 3 3 2 2" xfId="6602"/>
    <cellStyle name="Standard 2 3 3 2 3 3 3" xfId="5001"/>
    <cellStyle name="Standard 2 3 3 2 3 4" xfId="2598"/>
    <cellStyle name="Standard 2 3 3 2 3 4 2" xfId="5802"/>
    <cellStyle name="Standard 2 3 3 2 3 5" xfId="4201"/>
    <cellStyle name="Standard 2 3 3 2 3_Kat 2" xfId="1819"/>
    <cellStyle name="Standard 2 3 3 2 4" xfId="636"/>
    <cellStyle name="Standard 2 3 3 2 4 2" xfId="1438"/>
    <cellStyle name="Standard 2 3 3 2 4 2 2" xfId="3799"/>
    <cellStyle name="Standard 2 3 3 2 4 2 2 2" xfId="7002"/>
    <cellStyle name="Standard 2 3 3 2 4 2 3" xfId="5401"/>
    <cellStyle name="Standard 2 3 3 2 4 3" xfId="2998"/>
    <cellStyle name="Standard 2 3 3 2 4 3 2" xfId="6202"/>
    <cellStyle name="Standard 2 3 3 2 4 4" xfId="4601"/>
    <cellStyle name="Standard 2 3 3 2 4_Kat 2" xfId="1821"/>
    <cellStyle name="Standard 2 3 3 2 5" xfId="716"/>
    <cellStyle name="Standard 2 3 3 2 5 2" xfId="1518"/>
    <cellStyle name="Standard 2 3 3 2 5 2 2" xfId="3879"/>
    <cellStyle name="Standard 2 3 3 2 5 2 2 2" xfId="7082"/>
    <cellStyle name="Standard 2 3 3 2 5 2 3" xfId="5481"/>
    <cellStyle name="Standard 2 3 3 2 5 3" xfId="3078"/>
    <cellStyle name="Standard 2 3 3 2 5 3 2" xfId="6282"/>
    <cellStyle name="Standard 2 3 3 2 5 4" xfId="4681"/>
    <cellStyle name="Standard 2 3 3 2 5_Kat 2" xfId="1822"/>
    <cellStyle name="Standard 2 3 3 2 6" xfId="396"/>
    <cellStyle name="Standard 2 3 3 2 6 2" xfId="1198"/>
    <cellStyle name="Standard 2 3 3 2 6 2 2" xfId="3559"/>
    <cellStyle name="Standard 2 3 3 2 6 2 2 2" xfId="6762"/>
    <cellStyle name="Standard 2 3 3 2 6 2 3" xfId="5161"/>
    <cellStyle name="Standard 2 3 3 2 6 3" xfId="2758"/>
    <cellStyle name="Standard 2 3 3 2 6 3 2" xfId="5962"/>
    <cellStyle name="Standard 2 3 3 2 6 4" xfId="4361"/>
    <cellStyle name="Standard 2 3 3 2 6_Kat 2" xfId="1823"/>
    <cellStyle name="Standard 2 3 3 2 7" xfId="878"/>
    <cellStyle name="Standard 2 3 3 2 7 2" xfId="3239"/>
    <cellStyle name="Standard 2 3 3 2 7 2 2" xfId="6442"/>
    <cellStyle name="Standard 2 3 3 2 7 3" xfId="4841"/>
    <cellStyle name="Standard 2 3 3 2 8" xfId="2438"/>
    <cellStyle name="Standard 2 3 3 2 8 2" xfId="5642"/>
    <cellStyle name="Standard 2 3 3 2 9" xfId="4041"/>
    <cellStyle name="Standard 2 3 3 2_Kat 2" xfId="1814"/>
    <cellStyle name="Standard 2 3 3 3" xfId="116"/>
    <cellStyle name="Standard 2 3 3 3 2" xfId="276"/>
    <cellStyle name="Standard 2 3 3 3 2 2" xfId="756"/>
    <cellStyle name="Standard 2 3 3 3 2 2 2" xfId="1558"/>
    <cellStyle name="Standard 2 3 3 3 2 2 2 2" xfId="3919"/>
    <cellStyle name="Standard 2 3 3 3 2 2 2 2 2" xfId="7122"/>
    <cellStyle name="Standard 2 3 3 3 2 2 2 3" xfId="5521"/>
    <cellStyle name="Standard 2 3 3 3 2 2 3" xfId="3118"/>
    <cellStyle name="Standard 2 3 3 3 2 2 3 2" xfId="6322"/>
    <cellStyle name="Standard 2 3 3 3 2 2 4" xfId="4721"/>
    <cellStyle name="Standard 2 3 3 3 2 2_Kat 2" xfId="1826"/>
    <cellStyle name="Standard 2 3 3 3 2 3" xfId="1078"/>
    <cellStyle name="Standard 2 3 3 3 2 3 2" xfId="3439"/>
    <cellStyle name="Standard 2 3 3 3 2 3 2 2" xfId="6642"/>
    <cellStyle name="Standard 2 3 3 3 2 3 3" xfId="5041"/>
    <cellStyle name="Standard 2 3 3 3 2 4" xfId="2638"/>
    <cellStyle name="Standard 2 3 3 3 2 4 2" xfId="5842"/>
    <cellStyle name="Standard 2 3 3 3 2 5" xfId="4241"/>
    <cellStyle name="Standard 2 3 3 3 2_Kat 2" xfId="1825"/>
    <cellStyle name="Standard 2 3 3 3 3" xfId="436"/>
    <cellStyle name="Standard 2 3 3 3 3 2" xfId="1238"/>
    <cellStyle name="Standard 2 3 3 3 3 2 2" xfId="3599"/>
    <cellStyle name="Standard 2 3 3 3 3 2 2 2" xfId="6802"/>
    <cellStyle name="Standard 2 3 3 3 3 2 3" xfId="5201"/>
    <cellStyle name="Standard 2 3 3 3 3 3" xfId="2798"/>
    <cellStyle name="Standard 2 3 3 3 3 3 2" xfId="6002"/>
    <cellStyle name="Standard 2 3 3 3 3 4" xfId="4401"/>
    <cellStyle name="Standard 2 3 3 3 3_Kat 2" xfId="1827"/>
    <cellStyle name="Standard 2 3 3 3 4" xfId="918"/>
    <cellStyle name="Standard 2 3 3 3 4 2" xfId="3279"/>
    <cellStyle name="Standard 2 3 3 3 4 2 2" xfId="6482"/>
    <cellStyle name="Standard 2 3 3 3 4 3" xfId="4881"/>
    <cellStyle name="Standard 2 3 3 3 5" xfId="2478"/>
    <cellStyle name="Standard 2 3 3 3 5 2" xfId="5682"/>
    <cellStyle name="Standard 2 3 3 3 6" xfId="4081"/>
    <cellStyle name="Standard 2 3 3 3_Kat 2" xfId="1824"/>
    <cellStyle name="Standard 2 3 3 4" xfId="196"/>
    <cellStyle name="Standard 2 3 3 4 2" xfId="516"/>
    <cellStyle name="Standard 2 3 3 4 2 2" xfId="1318"/>
    <cellStyle name="Standard 2 3 3 4 2 2 2" xfId="3679"/>
    <cellStyle name="Standard 2 3 3 4 2 2 2 2" xfId="6882"/>
    <cellStyle name="Standard 2 3 3 4 2 2 3" xfId="5281"/>
    <cellStyle name="Standard 2 3 3 4 2 3" xfId="2878"/>
    <cellStyle name="Standard 2 3 3 4 2 3 2" xfId="6082"/>
    <cellStyle name="Standard 2 3 3 4 2 4" xfId="4481"/>
    <cellStyle name="Standard 2 3 3 4 2_Kat 2" xfId="1829"/>
    <cellStyle name="Standard 2 3 3 4 3" xfId="998"/>
    <cellStyle name="Standard 2 3 3 4 3 2" xfId="3359"/>
    <cellStyle name="Standard 2 3 3 4 3 2 2" xfId="6562"/>
    <cellStyle name="Standard 2 3 3 4 3 3" xfId="4961"/>
    <cellStyle name="Standard 2 3 3 4 4" xfId="2558"/>
    <cellStyle name="Standard 2 3 3 4 4 2" xfId="5762"/>
    <cellStyle name="Standard 2 3 3 4 5" xfId="4161"/>
    <cellStyle name="Standard 2 3 3 4_Kat 2" xfId="1828"/>
    <cellStyle name="Standard 2 3 3 5" xfId="596"/>
    <cellStyle name="Standard 2 3 3 5 2" xfId="1398"/>
    <cellStyle name="Standard 2 3 3 5 2 2" xfId="3759"/>
    <cellStyle name="Standard 2 3 3 5 2 2 2" xfId="6962"/>
    <cellStyle name="Standard 2 3 3 5 2 3" xfId="5361"/>
    <cellStyle name="Standard 2 3 3 5 3" xfId="2958"/>
    <cellStyle name="Standard 2 3 3 5 3 2" xfId="6162"/>
    <cellStyle name="Standard 2 3 3 5 4" xfId="4561"/>
    <cellStyle name="Standard 2 3 3 5_Kat 2" xfId="1830"/>
    <cellStyle name="Standard 2 3 3 6" xfId="676"/>
    <cellStyle name="Standard 2 3 3 6 2" xfId="1478"/>
    <cellStyle name="Standard 2 3 3 6 2 2" xfId="3839"/>
    <cellStyle name="Standard 2 3 3 6 2 2 2" xfId="7042"/>
    <cellStyle name="Standard 2 3 3 6 2 3" xfId="5441"/>
    <cellStyle name="Standard 2 3 3 6 3" xfId="3038"/>
    <cellStyle name="Standard 2 3 3 6 3 2" xfId="6242"/>
    <cellStyle name="Standard 2 3 3 6 4" xfId="4641"/>
    <cellStyle name="Standard 2 3 3 6_Kat 2" xfId="1831"/>
    <cellStyle name="Standard 2 3 3 7" xfId="356"/>
    <cellStyle name="Standard 2 3 3 7 2" xfId="1158"/>
    <cellStyle name="Standard 2 3 3 7 2 2" xfId="3519"/>
    <cellStyle name="Standard 2 3 3 7 2 2 2" xfId="6722"/>
    <cellStyle name="Standard 2 3 3 7 2 3" xfId="5121"/>
    <cellStyle name="Standard 2 3 3 7 3" xfId="2718"/>
    <cellStyle name="Standard 2 3 3 7 3 2" xfId="5922"/>
    <cellStyle name="Standard 2 3 3 7 4" xfId="4321"/>
    <cellStyle name="Standard 2 3 3 7_Kat 2" xfId="1832"/>
    <cellStyle name="Standard 2 3 3 8" xfId="838"/>
    <cellStyle name="Standard 2 3 3 8 2" xfId="3199"/>
    <cellStyle name="Standard 2 3 3 8 2 2" xfId="6402"/>
    <cellStyle name="Standard 2 3 3 8 3" xfId="4801"/>
    <cellStyle name="Standard 2 3 3 9" xfId="2398"/>
    <cellStyle name="Standard 2 3 3 9 2" xfId="5602"/>
    <cellStyle name="Standard 2 3 3_Kat 2" xfId="1813"/>
    <cellStyle name="Standard 2 3 4" xfId="56"/>
    <cellStyle name="Standard 2 3 4 2" xfId="136"/>
    <cellStyle name="Standard 2 3 4 2 2" xfId="296"/>
    <cellStyle name="Standard 2 3 4 2 2 2" xfId="776"/>
    <cellStyle name="Standard 2 3 4 2 2 2 2" xfId="1578"/>
    <cellStyle name="Standard 2 3 4 2 2 2 2 2" xfId="3939"/>
    <cellStyle name="Standard 2 3 4 2 2 2 2 2 2" xfId="7142"/>
    <cellStyle name="Standard 2 3 4 2 2 2 2 3" xfId="5541"/>
    <cellStyle name="Standard 2 3 4 2 2 2 3" xfId="3138"/>
    <cellStyle name="Standard 2 3 4 2 2 2 3 2" xfId="6342"/>
    <cellStyle name="Standard 2 3 4 2 2 2 4" xfId="4741"/>
    <cellStyle name="Standard 2 3 4 2 2 2_Kat 2" xfId="1836"/>
    <cellStyle name="Standard 2 3 4 2 2 3" xfId="1098"/>
    <cellStyle name="Standard 2 3 4 2 2 3 2" xfId="3459"/>
    <cellStyle name="Standard 2 3 4 2 2 3 2 2" xfId="6662"/>
    <cellStyle name="Standard 2 3 4 2 2 3 3" xfId="5061"/>
    <cellStyle name="Standard 2 3 4 2 2 4" xfId="2658"/>
    <cellStyle name="Standard 2 3 4 2 2 4 2" xfId="5862"/>
    <cellStyle name="Standard 2 3 4 2 2 5" xfId="4261"/>
    <cellStyle name="Standard 2 3 4 2 2_Kat 2" xfId="1835"/>
    <cellStyle name="Standard 2 3 4 2 3" xfId="456"/>
    <cellStyle name="Standard 2 3 4 2 3 2" xfId="1258"/>
    <cellStyle name="Standard 2 3 4 2 3 2 2" xfId="3619"/>
    <cellStyle name="Standard 2 3 4 2 3 2 2 2" xfId="6822"/>
    <cellStyle name="Standard 2 3 4 2 3 2 3" xfId="5221"/>
    <cellStyle name="Standard 2 3 4 2 3 3" xfId="2818"/>
    <cellStyle name="Standard 2 3 4 2 3 3 2" xfId="6022"/>
    <cellStyle name="Standard 2 3 4 2 3 4" xfId="4421"/>
    <cellStyle name="Standard 2 3 4 2 3_Kat 2" xfId="1837"/>
    <cellStyle name="Standard 2 3 4 2 4" xfId="938"/>
    <cellStyle name="Standard 2 3 4 2 4 2" xfId="3299"/>
    <cellStyle name="Standard 2 3 4 2 4 2 2" xfId="6502"/>
    <cellStyle name="Standard 2 3 4 2 4 3" xfId="4901"/>
    <cellStyle name="Standard 2 3 4 2 5" xfId="2498"/>
    <cellStyle name="Standard 2 3 4 2 5 2" xfId="5702"/>
    <cellStyle name="Standard 2 3 4 2 6" xfId="4101"/>
    <cellStyle name="Standard 2 3 4 2_Kat 2" xfId="1834"/>
    <cellStyle name="Standard 2 3 4 3" xfId="216"/>
    <cellStyle name="Standard 2 3 4 3 2" xfId="536"/>
    <cellStyle name="Standard 2 3 4 3 2 2" xfId="1338"/>
    <cellStyle name="Standard 2 3 4 3 2 2 2" xfId="3699"/>
    <cellStyle name="Standard 2 3 4 3 2 2 2 2" xfId="6902"/>
    <cellStyle name="Standard 2 3 4 3 2 2 3" xfId="5301"/>
    <cellStyle name="Standard 2 3 4 3 2 3" xfId="2898"/>
    <cellStyle name="Standard 2 3 4 3 2 3 2" xfId="6102"/>
    <cellStyle name="Standard 2 3 4 3 2 4" xfId="4501"/>
    <cellStyle name="Standard 2 3 4 3 2_Kat 2" xfId="1839"/>
    <cellStyle name="Standard 2 3 4 3 3" xfId="1018"/>
    <cellStyle name="Standard 2 3 4 3 3 2" xfId="3379"/>
    <cellStyle name="Standard 2 3 4 3 3 2 2" xfId="6582"/>
    <cellStyle name="Standard 2 3 4 3 3 3" xfId="4981"/>
    <cellStyle name="Standard 2 3 4 3 4" xfId="2578"/>
    <cellStyle name="Standard 2 3 4 3 4 2" xfId="5782"/>
    <cellStyle name="Standard 2 3 4 3 5" xfId="4181"/>
    <cellStyle name="Standard 2 3 4 3_Kat 2" xfId="1838"/>
    <cellStyle name="Standard 2 3 4 4" xfId="616"/>
    <cellStyle name="Standard 2 3 4 4 2" xfId="1418"/>
    <cellStyle name="Standard 2 3 4 4 2 2" xfId="3779"/>
    <cellStyle name="Standard 2 3 4 4 2 2 2" xfId="6982"/>
    <cellStyle name="Standard 2 3 4 4 2 3" xfId="5381"/>
    <cellStyle name="Standard 2 3 4 4 3" xfId="2978"/>
    <cellStyle name="Standard 2 3 4 4 3 2" xfId="6182"/>
    <cellStyle name="Standard 2 3 4 4 4" xfId="4581"/>
    <cellStyle name="Standard 2 3 4 4_Kat 2" xfId="1840"/>
    <cellStyle name="Standard 2 3 4 5" xfId="696"/>
    <cellStyle name="Standard 2 3 4 5 2" xfId="1498"/>
    <cellStyle name="Standard 2 3 4 5 2 2" xfId="3859"/>
    <cellStyle name="Standard 2 3 4 5 2 2 2" xfId="7062"/>
    <cellStyle name="Standard 2 3 4 5 2 3" xfId="5461"/>
    <cellStyle name="Standard 2 3 4 5 3" xfId="3058"/>
    <cellStyle name="Standard 2 3 4 5 3 2" xfId="6262"/>
    <cellStyle name="Standard 2 3 4 5 4" xfId="4661"/>
    <cellStyle name="Standard 2 3 4 5_Kat 2" xfId="1841"/>
    <cellStyle name="Standard 2 3 4 6" xfId="376"/>
    <cellStyle name="Standard 2 3 4 6 2" xfId="1178"/>
    <cellStyle name="Standard 2 3 4 6 2 2" xfId="3539"/>
    <cellStyle name="Standard 2 3 4 6 2 2 2" xfId="6742"/>
    <cellStyle name="Standard 2 3 4 6 2 3" xfId="5141"/>
    <cellStyle name="Standard 2 3 4 6 3" xfId="2738"/>
    <cellStyle name="Standard 2 3 4 6 3 2" xfId="5942"/>
    <cellStyle name="Standard 2 3 4 6 4" xfId="4341"/>
    <cellStyle name="Standard 2 3 4 6_Kat 2" xfId="1842"/>
    <cellStyle name="Standard 2 3 4 7" xfId="858"/>
    <cellStyle name="Standard 2 3 4 7 2" xfId="3219"/>
    <cellStyle name="Standard 2 3 4 7 2 2" xfId="6422"/>
    <cellStyle name="Standard 2 3 4 7 3" xfId="4821"/>
    <cellStyle name="Standard 2 3 4 8" xfId="2418"/>
    <cellStyle name="Standard 2 3 4 8 2" xfId="5622"/>
    <cellStyle name="Standard 2 3 4 9" xfId="4021"/>
    <cellStyle name="Standard 2 3 4_Kat 2" xfId="1833"/>
    <cellStyle name="Standard 2 3 5" xfId="96"/>
    <cellStyle name="Standard 2 3 5 2" xfId="256"/>
    <cellStyle name="Standard 2 3 5 2 2" xfId="736"/>
    <cellStyle name="Standard 2 3 5 2 2 2" xfId="1538"/>
    <cellStyle name="Standard 2 3 5 2 2 2 2" xfId="3899"/>
    <cellStyle name="Standard 2 3 5 2 2 2 2 2" xfId="7102"/>
    <cellStyle name="Standard 2 3 5 2 2 2 3" xfId="5501"/>
    <cellStyle name="Standard 2 3 5 2 2 3" xfId="3098"/>
    <cellStyle name="Standard 2 3 5 2 2 3 2" xfId="6302"/>
    <cellStyle name="Standard 2 3 5 2 2 4" xfId="4701"/>
    <cellStyle name="Standard 2 3 5 2 2_Kat 2" xfId="1845"/>
    <cellStyle name="Standard 2 3 5 2 3" xfId="1058"/>
    <cellStyle name="Standard 2 3 5 2 3 2" xfId="3419"/>
    <cellStyle name="Standard 2 3 5 2 3 2 2" xfId="6622"/>
    <cellStyle name="Standard 2 3 5 2 3 3" xfId="5021"/>
    <cellStyle name="Standard 2 3 5 2 4" xfId="2618"/>
    <cellStyle name="Standard 2 3 5 2 4 2" xfId="5822"/>
    <cellStyle name="Standard 2 3 5 2 5" xfId="4221"/>
    <cellStyle name="Standard 2 3 5 2_Kat 2" xfId="1844"/>
    <cellStyle name="Standard 2 3 5 3" xfId="416"/>
    <cellStyle name="Standard 2 3 5 3 2" xfId="1218"/>
    <cellStyle name="Standard 2 3 5 3 2 2" xfId="3579"/>
    <cellStyle name="Standard 2 3 5 3 2 2 2" xfId="6782"/>
    <cellStyle name="Standard 2 3 5 3 2 3" xfId="5181"/>
    <cellStyle name="Standard 2 3 5 3 3" xfId="2778"/>
    <cellStyle name="Standard 2 3 5 3 3 2" xfId="5982"/>
    <cellStyle name="Standard 2 3 5 3 4" xfId="4381"/>
    <cellStyle name="Standard 2 3 5 3_Kat 2" xfId="1846"/>
    <cellStyle name="Standard 2 3 5 4" xfId="898"/>
    <cellStyle name="Standard 2 3 5 4 2" xfId="3259"/>
    <cellStyle name="Standard 2 3 5 4 2 2" xfId="6462"/>
    <cellStyle name="Standard 2 3 5 4 3" xfId="4861"/>
    <cellStyle name="Standard 2 3 5 5" xfId="2458"/>
    <cellStyle name="Standard 2 3 5 5 2" xfId="5662"/>
    <cellStyle name="Standard 2 3 5 6" xfId="4061"/>
    <cellStyle name="Standard 2 3 5_Kat 2" xfId="1843"/>
    <cellStyle name="Standard 2 3 6" xfId="176"/>
    <cellStyle name="Standard 2 3 6 2" xfId="496"/>
    <cellStyle name="Standard 2 3 6 2 2" xfId="1298"/>
    <cellStyle name="Standard 2 3 6 2 2 2" xfId="3659"/>
    <cellStyle name="Standard 2 3 6 2 2 2 2" xfId="6862"/>
    <cellStyle name="Standard 2 3 6 2 2 3" xfId="5261"/>
    <cellStyle name="Standard 2 3 6 2 3" xfId="2858"/>
    <cellStyle name="Standard 2 3 6 2 3 2" xfId="6062"/>
    <cellStyle name="Standard 2 3 6 2 4" xfId="4461"/>
    <cellStyle name="Standard 2 3 6 2_Kat 2" xfId="1848"/>
    <cellStyle name="Standard 2 3 6 3" xfId="978"/>
    <cellStyle name="Standard 2 3 6 3 2" xfId="3339"/>
    <cellStyle name="Standard 2 3 6 3 2 2" xfId="6542"/>
    <cellStyle name="Standard 2 3 6 3 3" xfId="4941"/>
    <cellStyle name="Standard 2 3 6 4" xfId="2538"/>
    <cellStyle name="Standard 2 3 6 4 2" xfId="5742"/>
    <cellStyle name="Standard 2 3 6 5" xfId="4141"/>
    <cellStyle name="Standard 2 3 6_Kat 2" xfId="1847"/>
    <cellStyle name="Standard 2 3 7" xfId="576"/>
    <cellStyle name="Standard 2 3 7 2" xfId="1378"/>
    <cellStyle name="Standard 2 3 7 2 2" xfId="3739"/>
    <cellStyle name="Standard 2 3 7 2 2 2" xfId="6942"/>
    <cellStyle name="Standard 2 3 7 2 3" xfId="5341"/>
    <cellStyle name="Standard 2 3 7 3" xfId="2938"/>
    <cellStyle name="Standard 2 3 7 3 2" xfId="6142"/>
    <cellStyle name="Standard 2 3 7 4" xfId="4541"/>
    <cellStyle name="Standard 2 3 7_Kat 2" xfId="1849"/>
    <cellStyle name="Standard 2 3 8" xfId="656"/>
    <cellStyle name="Standard 2 3 8 2" xfId="1458"/>
    <cellStyle name="Standard 2 3 8 2 2" xfId="3819"/>
    <cellStyle name="Standard 2 3 8 2 2 2" xfId="7022"/>
    <cellStyle name="Standard 2 3 8 2 3" xfId="5421"/>
    <cellStyle name="Standard 2 3 8 3" xfId="3018"/>
    <cellStyle name="Standard 2 3 8 3 2" xfId="6222"/>
    <cellStyle name="Standard 2 3 8 4" xfId="4621"/>
    <cellStyle name="Standard 2 3 8_Kat 2" xfId="1850"/>
    <cellStyle name="Standard 2 3 9" xfId="336"/>
    <cellStyle name="Standard 2 3 9 2" xfId="1138"/>
    <cellStyle name="Standard 2 3 9 2 2" xfId="3499"/>
    <cellStyle name="Standard 2 3 9 2 2 2" xfId="6702"/>
    <cellStyle name="Standard 2 3 9 2 3" xfId="5101"/>
    <cellStyle name="Standard 2 3 9 3" xfId="2698"/>
    <cellStyle name="Standard 2 3 9 3 2" xfId="5902"/>
    <cellStyle name="Standard 2 3 9 4" xfId="4301"/>
    <cellStyle name="Standard 2 3 9_Kat 2" xfId="1851"/>
    <cellStyle name="Standard 2 3_EDV" xfId="22"/>
    <cellStyle name="Standard 2 4" xfId="13"/>
    <cellStyle name="Standard 2 4 10" xfId="2380"/>
    <cellStyle name="Standard 2 4 10 2" xfId="5584"/>
    <cellStyle name="Standard 2 4 11" xfId="3983"/>
    <cellStyle name="Standard 2 4 2" xfId="38"/>
    <cellStyle name="Standard 2 4 2 10" xfId="4003"/>
    <cellStyle name="Standard 2 4 2 2" xfId="78"/>
    <cellStyle name="Standard 2 4 2 2 2" xfId="158"/>
    <cellStyle name="Standard 2 4 2 2 2 2" xfId="318"/>
    <cellStyle name="Standard 2 4 2 2 2 2 2" xfId="798"/>
    <cellStyle name="Standard 2 4 2 2 2 2 2 2" xfId="1600"/>
    <cellStyle name="Standard 2 4 2 2 2 2 2 2 2" xfId="3961"/>
    <cellStyle name="Standard 2 4 2 2 2 2 2 2 2 2" xfId="7164"/>
    <cellStyle name="Standard 2 4 2 2 2 2 2 2 3" xfId="5563"/>
    <cellStyle name="Standard 2 4 2 2 2 2 2 3" xfId="3160"/>
    <cellStyle name="Standard 2 4 2 2 2 2 2 3 2" xfId="6364"/>
    <cellStyle name="Standard 2 4 2 2 2 2 2 4" xfId="4763"/>
    <cellStyle name="Standard 2 4 2 2 2 2 2_Kat 2" xfId="1857"/>
    <cellStyle name="Standard 2 4 2 2 2 2 3" xfId="1120"/>
    <cellStyle name="Standard 2 4 2 2 2 2 3 2" xfId="3481"/>
    <cellStyle name="Standard 2 4 2 2 2 2 3 2 2" xfId="6684"/>
    <cellStyle name="Standard 2 4 2 2 2 2 3 3" xfId="5083"/>
    <cellStyle name="Standard 2 4 2 2 2 2 4" xfId="2680"/>
    <cellStyle name="Standard 2 4 2 2 2 2 4 2" xfId="5884"/>
    <cellStyle name="Standard 2 4 2 2 2 2 5" xfId="4283"/>
    <cellStyle name="Standard 2 4 2 2 2 2_Kat 2" xfId="1856"/>
    <cellStyle name="Standard 2 4 2 2 2 3" xfId="478"/>
    <cellStyle name="Standard 2 4 2 2 2 3 2" xfId="1280"/>
    <cellStyle name="Standard 2 4 2 2 2 3 2 2" xfId="3641"/>
    <cellStyle name="Standard 2 4 2 2 2 3 2 2 2" xfId="6844"/>
    <cellStyle name="Standard 2 4 2 2 2 3 2 3" xfId="5243"/>
    <cellStyle name="Standard 2 4 2 2 2 3 3" xfId="2840"/>
    <cellStyle name="Standard 2 4 2 2 2 3 3 2" xfId="6044"/>
    <cellStyle name="Standard 2 4 2 2 2 3 4" xfId="4443"/>
    <cellStyle name="Standard 2 4 2 2 2 3_Kat 2" xfId="1858"/>
    <cellStyle name="Standard 2 4 2 2 2 4" xfId="960"/>
    <cellStyle name="Standard 2 4 2 2 2 4 2" xfId="3321"/>
    <cellStyle name="Standard 2 4 2 2 2 4 2 2" xfId="6524"/>
    <cellStyle name="Standard 2 4 2 2 2 4 3" xfId="4923"/>
    <cellStyle name="Standard 2 4 2 2 2 5" xfId="2520"/>
    <cellStyle name="Standard 2 4 2 2 2 5 2" xfId="5724"/>
    <cellStyle name="Standard 2 4 2 2 2 6" xfId="4123"/>
    <cellStyle name="Standard 2 4 2 2 2_Kat 2" xfId="1855"/>
    <cellStyle name="Standard 2 4 2 2 3" xfId="238"/>
    <cellStyle name="Standard 2 4 2 2 3 2" xfId="558"/>
    <cellStyle name="Standard 2 4 2 2 3 2 2" xfId="1360"/>
    <cellStyle name="Standard 2 4 2 2 3 2 2 2" xfId="3721"/>
    <cellStyle name="Standard 2 4 2 2 3 2 2 2 2" xfId="6924"/>
    <cellStyle name="Standard 2 4 2 2 3 2 2 3" xfId="5323"/>
    <cellStyle name="Standard 2 4 2 2 3 2 3" xfId="2920"/>
    <cellStyle name="Standard 2 4 2 2 3 2 3 2" xfId="6124"/>
    <cellStyle name="Standard 2 4 2 2 3 2 4" xfId="4523"/>
    <cellStyle name="Standard 2 4 2 2 3 2_Kat 2" xfId="1860"/>
    <cellStyle name="Standard 2 4 2 2 3 3" xfId="1040"/>
    <cellStyle name="Standard 2 4 2 2 3 3 2" xfId="3401"/>
    <cellStyle name="Standard 2 4 2 2 3 3 2 2" xfId="6604"/>
    <cellStyle name="Standard 2 4 2 2 3 3 3" xfId="5003"/>
    <cellStyle name="Standard 2 4 2 2 3 4" xfId="2600"/>
    <cellStyle name="Standard 2 4 2 2 3 4 2" xfId="5804"/>
    <cellStyle name="Standard 2 4 2 2 3 5" xfId="4203"/>
    <cellStyle name="Standard 2 4 2 2 3_Kat 2" xfId="1859"/>
    <cellStyle name="Standard 2 4 2 2 4" xfId="638"/>
    <cellStyle name="Standard 2 4 2 2 4 2" xfId="1440"/>
    <cellStyle name="Standard 2 4 2 2 4 2 2" xfId="3801"/>
    <cellStyle name="Standard 2 4 2 2 4 2 2 2" xfId="7004"/>
    <cellStyle name="Standard 2 4 2 2 4 2 3" xfId="5403"/>
    <cellStyle name="Standard 2 4 2 2 4 3" xfId="3000"/>
    <cellStyle name="Standard 2 4 2 2 4 3 2" xfId="6204"/>
    <cellStyle name="Standard 2 4 2 2 4 4" xfId="4603"/>
    <cellStyle name="Standard 2 4 2 2 4_Kat 2" xfId="1861"/>
    <cellStyle name="Standard 2 4 2 2 5" xfId="718"/>
    <cellStyle name="Standard 2 4 2 2 5 2" xfId="1520"/>
    <cellStyle name="Standard 2 4 2 2 5 2 2" xfId="3881"/>
    <cellStyle name="Standard 2 4 2 2 5 2 2 2" xfId="7084"/>
    <cellStyle name="Standard 2 4 2 2 5 2 3" xfId="5483"/>
    <cellStyle name="Standard 2 4 2 2 5 3" xfId="3080"/>
    <cellStyle name="Standard 2 4 2 2 5 3 2" xfId="6284"/>
    <cellStyle name="Standard 2 4 2 2 5 4" xfId="4683"/>
    <cellStyle name="Standard 2 4 2 2 5_Kat 2" xfId="1862"/>
    <cellStyle name="Standard 2 4 2 2 6" xfId="398"/>
    <cellStyle name="Standard 2 4 2 2 6 2" xfId="1200"/>
    <cellStyle name="Standard 2 4 2 2 6 2 2" xfId="3561"/>
    <cellStyle name="Standard 2 4 2 2 6 2 2 2" xfId="6764"/>
    <cellStyle name="Standard 2 4 2 2 6 2 3" xfId="5163"/>
    <cellStyle name="Standard 2 4 2 2 6 3" xfId="2760"/>
    <cellStyle name="Standard 2 4 2 2 6 3 2" xfId="5964"/>
    <cellStyle name="Standard 2 4 2 2 6 4" xfId="4363"/>
    <cellStyle name="Standard 2 4 2 2 6_Kat 2" xfId="1863"/>
    <cellStyle name="Standard 2 4 2 2 7" xfId="880"/>
    <cellStyle name="Standard 2 4 2 2 7 2" xfId="3241"/>
    <cellStyle name="Standard 2 4 2 2 7 2 2" xfId="6444"/>
    <cellStyle name="Standard 2 4 2 2 7 3" xfId="4843"/>
    <cellStyle name="Standard 2 4 2 2 8" xfId="2440"/>
    <cellStyle name="Standard 2 4 2 2 8 2" xfId="5644"/>
    <cellStyle name="Standard 2 4 2 2 9" xfId="4043"/>
    <cellStyle name="Standard 2 4 2 2_Kat 2" xfId="1854"/>
    <cellStyle name="Standard 2 4 2 3" xfId="118"/>
    <cellStyle name="Standard 2 4 2 3 2" xfId="278"/>
    <cellStyle name="Standard 2 4 2 3 2 2" xfId="758"/>
    <cellStyle name="Standard 2 4 2 3 2 2 2" xfId="1560"/>
    <cellStyle name="Standard 2 4 2 3 2 2 2 2" xfId="3921"/>
    <cellStyle name="Standard 2 4 2 3 2 2 2 2 2" xfId="7124"/>
    <cellStyle name="Standard 2 4 2 3 2 2 2 3" xfId="5523"/>
    <cellStyle name="Standard 2 4 2 3 2 2 3" xfId="3120"/>
    <cellStyle name="Standard 2 4 2 3 2 2 3 2" xfId="6324"/>
    <cellStyle name="Standard 2 4 2 3 2 2 4" xfId="4723"/>
    <cellStyle name="Standard 2 4 2 3 2 2_Kat 2" xfId="1866"/>
    <cellStyle name="Standard 2 4 2 3 2 3" xfId="1080"/>
    <cellStyle name="Standard 2 4 2 3 2 3 2" xfId="3441"/>
    <cellStyle name="Standard 2 4 2 3 2 3 2 2" xfId="6644"/>
    <cellStyle name="Standard 2 4 2 3 2 3 3" xfId="5043"/>
    <cellStyle name="Standard 2 4 2 3 2 4" xfId="2640"/>
    <cellStyle name="Standard 2 4 2 3 2 4 2" xfId="5844"/>
    <cellStyle name="Standard 2 4 2 3 2 5" xfId="4243"/>
    <cellStyle name="Standard 2 4 2 3 2_Kat 2" xfId="1865"/>
    <cellStyle name="Standard 2 4 2 3 3" xfId="438"/>
    <cellStyle name="Standard 2 4 2 3 3 2" xfId="1240"/>
    <cellStyle name="Standard 2 4 2 3 3 2 2" xfId="3601"/>
    <cellStyle name="Standard 2 4 2 3 3 2 2 2" xfId="6804"/>
    <cellStyle name="Standard 2 4 2 3 3 2 3" xfId="5203"/>
    <cellStyle name="Standard 2 4 2 3 3 3" xfId="2800"/>
    <cellStyle name="Standard 2 4 2 3 3 3 2" xfId="6004"/>
    <cellStyle name="Standard 2 4 2 3 3 4" xfId="4403"/>
    <cellStyle name="Standard 2 4 2 3 3_Kat 2" xfId="1867"/>
    <cellStyle name="Standard 2 4 2 3 4" xfId="920"/>
    <cellStyle name="Standard 2 4 2 3 4 2" xfId="3281"/>
    <cellStyle name="Standard 2 4 2 3 4 2 2" xfId="6484"/>
    <cellStyle name="Standard 2 4 2 3 4 3" xfId="4883"/>
    <cellStyle name="Standard 2 4 2 3 5" xfId="2480"/>
    <cellStyle name="Standard 2 4 2 3 5 2" xfId="5684"/>
    <cellStyle name="Standard 2 4 2 3 6" xfId="4083"/>
    <cellStyle name="Standard 2 4 2 3_Kat 2" xfId="1864"/>
    <cellStyle name="Standard 2 4 2 4" xfId="198"/>
    <cellStyle name="Standard 2 4 2 4 2" xfId="518"/>
    <cellStyle name="Standard 2 4 2 4 2 2" xfId="1320"/>
    <cellStyle name="Standard 2 4 2 4 2 2 2" xfId="3681"/>
    <cellStyle name="Standard 2 4 2 4 2 2 2 2" xfId="6884"/>
    <cellStyle name="Standard 2 4 2 4 2 2 3" xfId="5283"/>
    <cellStyle name="Standard 2 4 2 4 2 3" xfId="2880"/>
    <cellStyle name="Standard 2 4 2 4 2 3 2" xfId="6084"/>
    <cellStyle name="Standard 2 4 2 4 2 4" xfId="4483"/>
    <cellStyle name="Standard 2 4 2 4 2_Kat 2" xfId="1869"/>
    <cellStyle name="Standard 2 4 2 4 3" xfId="1000"/>
    <cellStyle name="Standard 2 4 2 4 3 2" xfId="3361"/>
    <cellStyle name="Standard 2 4 2 4 3 2 2" xfId="6564"/>
    <cellStyle name="Standard 2 4 2 4 3 3" xfId="4963"/>
    <cellStyle name="Standard 2 4 2 4 4" xfId="2560"/>
    <cellStyle name="Standard 2 4 2 4 4 2" xfId="5764"/>
    <cellStyle name="Standard 2 4 2 4 5" xfId="4163"/>
    <cellStyle name="Standard 2 4 2 4_Kat 2" xfId="1868"/>
    <cellStyle name="Standard 2 4 2 5" xfId="598"/>
    <cellStyle name="Standard 2 4 2 5 2" xfId="1400"/>
    <cellStyle name="Standard 2 4 2 5 2 2" xfId="3761"/>
    <cellStyle name="Standard 2 4 2 5 2 2 2" xfId="6964"/>
    <cellStyle name="Standard 2 4 2 5 2 3" xfId="5363"/>
    <cellStyle name="Standard 2 4 2 5 3" xfId="2960"/>
    <cellStyle name="Standard 2 4 2 5 3 2" xfId="6164"/>
    <cellStyle name="Standard 2 4 2 5 4" xfId="4563"/>
    <cellStyle name="Standard 2 4 2 5_Kat 2" xfId="1870"/>
    <cellStyle name="Standard 2 4 2 6" xfId="678"/>
    <cellStyle name="Standard 2 4 2 6 2" xfId="1480"/>
    <cellStyle name="Standard 2 4 2 6 2 2" xfId="3841"/>
    <cellStyle name="Standard 2 4 2 6 2 2 2" xfId="7044"/>
    <cellStyle name="Standard 2 4 2 6 2 3" xfId="5443"/>
    <cellStyle name="Standard 2 4 2 6 3" xfId="3040"/>
    <cellStyle name="Standard 2 4 2 6 3 2" xfId="6244"/>
    <cellStyle name="Standard 2 4 2 6 4" xfId="4643"/>
    <cellStyle name="Standard 2 4 2 6_Kat 2" xfId="1871"/>
    <cellStyle name="Standard 2 4 2 7" xfId="358"/>
    <cellStyle name="Standard 2 4 2 7 2" xfId="1160"/>
    <cellStyle name="Standard 2 4 2 7 2 2" xfId="3521"/>
    <cellStyle name="Standard 2 4 2 7 2 2 2" xfId="6724"/>
    <cellStyle name="Standard 2 4 2 7 2 3" xfId="5123"/>
    <cellStyle name="Standard 2 4 2 7 3" xfId="2720"/>
    <cellStyle name="Standard 2 4 2 7 3 2" xfId="5924"/>
    <cellStyle name="Standard 2 4 2 7 4" xfId="4323"/>
    <cellStyle name="Standard 2 4 2 7_Kat 2" xfId="1872"/>
    <cellStyle name="Standard 2 4 2 8" xfId="840"/>
    <cellStyle name="Standard 2 4 2 8 2" xfId="3201"/>
    <cellStyle name="Standard 2 4 2 8 2 2" xfId="6404"/>
    <cellStyle name="Standard 2 4 2 8 3" xfId="4803"/>
    <cellStyle name="Standard 2 4 2 9" xfId="2400"/>
    <cellStyle name="Standard 2 4 2 9 2" xfId="5604"/>
    <cellStyle name="Standard 2 4 2_Kat 2" xfId="1853"/>
    <cellStyle name="Standard 2 4 3" xfId="58"/>
    <cellStyle name="Standard 2 4 3 2" xfId="138"/>
    <cellStyle name="Standard 2 4 3 2 2" xfId="298"/>
    <cellStyle name="Standard 2 4 3 2 2 2" xfId="778"/>
    <cellStyle name="Standard 2 4 3 2 2 2 2" xfId="1580"/>
    <cellStyle name="Standard 2 4 3 2 2 2 2 2" xfId="3941"/>
    <cellStyle name="Standard 2 4 3 2 2 2 2 2 2" xfId="7144"/>
    <cellStyle name="Standard 2 4 3 2 2 2 2 3" xfId="5543"/>
    <cellStyle name="Standard 2 4 3 2 2 2 3" xfId="3140"/>
    <cellStyle name="Standard 2 4 3 2 2 2 3 2" xfId="6344"/>
    <cellStyle name="Standard 2 4 3 2 2 2 4" xfId="4743"/>
    <cellStyle name="Standard 2 4 3 2 2 2_Kat 2" xfId="1876"/>
    <cellStyle name="Standard 2 4 3 2 2 3" xfId="1100"/>
    <cellStyle name="Standard 2 4 3 2 2 3 2" xfId="3461"/>
    <cellStyle name="Standard 2 4 3 2 2 3 2 2" xfId="6664"/>
    <cellStyle name="Standard 2 4 3 2 2 3 3" xfId="5063"/>
    <cellStyle name="Standard 2 4 3 2 2 4" xfId="2660"/>
    <cellStyle name="Standard 2 4 3 2 2 4 2" xfId="5864"/>
    <cellStyle name="Standard 2 4 3 2 2 5" xfId="4263"/>
    <cellStyle name="Standard 2 4 3 2 2_Kat 2" xfId="1875"/>
    <cellStyle name="Standard 2 4 3 2 3" xfId="458"/>
    <cellStyle name="Standard 2 4 3 2 3 2" xfId="1260"/>
    <cellStyle name="Standard 2 4 3 2 3 2 2" xfId="3621"/>
    <cellStyle name="Standard 2 4 3 2 3 2 2 2" xfId="6824"/>
    <cellStyle name="Standard 2 4 3 2 3 2 3" xfId="5223"/>
    <cellStyle name="Standard 2 4 3 2 3 3" xfId="2820"/>
    <cellStyle name="Standard 2 4 3 2 3 3 2" xfId="6024"/>
    <cellStyle name="Standard 2 4 3 2 3 4" xfId="4423"/>
    <cellStyle name="Standard 2 4 3 2 3_Kat 2" xfId="1877"/>
    <cellStyle name="Standard 2 4 3 2 4" xfId="940"/>
    <cellStyle name="Standard 2 4 3 2 4 2" xfId="3301"/>
    <cellStyle name="Standard 2 4 3 2 4 2 2" xfId="6504"/>
    <cellStyle name="Standard 2 4 3 2 4 3" xfId="4903"/>
    <cellStyle name="Standard 2 4 3 2 5" xfId="2500"/>
    <cellStyle name="Standard 2 4 3 2 5 2" xfId="5704"/>
    <cellStyle name="Standard 2 4 3 2 6" xfId="4103"/>
    <cellStyle name="Standard 2 4 3 2_Kat 2" xfId="1874"/>
    <cellStyle name="Standard 2 4 3 3" xfId="218"/>
    <cellStyle name="Standard 2 4 3 3 2" xfId="538"/>
    <cellStyle name="Standard 2 4 3 3 2 2" xfId="1340"/>
    <cellStyle name="Standard 2 4 3 3 2 2 2" xfId="3701"/>
    <cellStyle name="Standard 2 4 3 3 2 2 2 2" xfId="6904"/>
    <cellStyle name="Standard 2 4 3 3 2 2 3" xfId="5303"/>
    <cellStyle name="Standard 2 4 3 3 2 3" xfId="2900"/>
    <cellStyle name="Standard 2 4 3 3 2 3 2" xfId="6104"/>
    <cellStyle name="Standard 2 4 3 3 2 4" xfId="4503"/>
    <cellStyle name="Standard 2 4 3 3 2_Kat 2" xfId="1879"/>
    <cellStyle name="Standard 2 4 3 3 3" xfId="1020"/>
    <cellStyle name="Standard 2 4 3 3 3 2" xfId="3381"/>
    <cellStyle name="Standard 2 4 3 3 3 2 2" xfId="6584"/>
    <cellStyle name="Standard 2 4 3 3 3 3" xfId="4983"/>
    <cellStyle name="Standard 2 4 3 3 4" xfId="2580"/>
    <cellStyle name="Standard 2 4 3 3 4 2" xfId="5784"/>
    <cellStyle name="Standard 2 4 3 3 5" xfId="4183"/>
    <cellStyle name="Standard 2 4 3 3_Kat 2" xfId="1878"/>
    <cellStyle name="Standard 2 4 3 4" xfId="618"/>
    <cellStyle name="Standard 2 4 3 4 2" xfId="1420"/>
    <cellStyle name="Standard 2 4 3 4 2 2" xfId="3781"/>
    <cellStyle name="Standard 2 4 3 4 2 2 2" xfId="6984"/>
    <cellStyle name="Standard 2 4 3 4 2 3" xfId="5383"/>
    <cellStyle name="Standard 2 4 3 4 3" xfId="2980"/>
    <cellStyle name="Standard 2 4 3 4 3 2" xfId="6184"/>
    <cellStyle name="Standard 2 4 3 4 4" xfId="4583"/>
    <cellStyle name="Standard 2 4 3 4_Kat 2" xfId="1880"/>
    <cellStyle name="Standard 2 4 3 5" xfId="698"/>
    <cellStyle name="Standard 2 4 3 5 2" xfId="1500"/>
    <cellStyle name="Standard 2 4 3 5 2 2" xfId="3861"/>
    <cellStyle name="Standard 2 4 3 5 2 2 2" xfId="7064"/>
    <cellStyle name="Standard 2 4 3 5 2 3" xfId="5463"/>
    <cellStyle name="Standard 2 4 3 5 3" xfId="3060"/>
    <cellStyle name="Standard 2 4 3 5 3 2" xfId="6264"/>
    <cellStyle name="Standard 2 4 3 5 4" xfId="4663"/>
    <cellStyle name="Standard 2 4 3 5_Kat 2" xfId="1881"/>
    <cellStyle name="Standard 2 4 3 6" xfId="378"/>
    <cellStyle name="Standard 2 4 3 6 2" xfId="1180"/>
    <cellStyle name="Standard 2 4 3 6 2 2" xfId="3541"/>
    <cellStyle name="Standard 2 4 3 6 2 2 2" xfId="6744"/>
    <cellStyle name="Standard 2 4 3 6 2 3" xfId="5143"/>
    <cellStyle name="Standard 2 4 3 6 3" xfId="2740"/>
    <cellStyle name="Standard 2 4 3 6 3 2" xfId="5944"/>
    <cellStyle name="Standard 2 4 3 6 4" xfId="4343"/>
    <cellStyle name="Standard 2 4 3 6_Kat 2" xfId="1882"/>
    <cellStyle name="Standard 2 4 3 7" xfId="860"/>
    <cellStyle name="Standard 2 4 3 7 2" xfId="3221"/>
    <cellStyle name="Standard 2 4 3 7 2 2" xfId="6424"/>
    <cellStyle name="Standard 2 4 3 7 3" xfId="4823"/>
    <cellStyle name="Standard 2 4 3 8" xfId="2420"/>
    <cellStyle name="Standard 2 4 3 8 2" xfId="5624"/>
    <cellStyle name="Standard 2 4 3 9" xfId="4023"/>
    <cellStyle name="Standard 2 4 3_Kat 2" xfId="1873"/>
    <cellStyle name="Standard 2 4 4" xfId="98"/>
    <cellStyle name="Standard 2 4 4 2" xfId="258"/>
    <cellStyle name="Standard 2 4 4 2 2" xfId="738"/>
    <cellStyle name="Standard 2 4 4 2 2 2" xfId="1540"/>
    <cellStyle name="Standard 2 4 4 2 2 2 2" xfId="3901"/>
    <cellStyle name="Standard 2 4 4 2 2 2 2 2" xfId="7104"/>
    <cellStyle name="Standard 2 4 4 2 2 2 3" xfId="5503"/>
    <cellStyle name="Standard 2 4 4 2 2 3" xfId="3100"/>
    <cellStyle name="Standard 2 4 4 2 2 3 2" xfId="6304"/>
    <cellStyle name="Standard 2 4 4 2 2 4" xfId="4703"/>
    <cellStyle name="Standard 2 4 4 2 2_Kat 2" xfId="1885"/>
    <cellStyle name="Standard 2 4 4 2 3" xfId="1060"/>
    <cellStyle name="Standard 2 4 4 2 3 2" xfId="3421"/>
    <cellStyle name="Standard 2 4 4 2 3 2 2" xfId="6624"/>
    <cellStyle name="Standard 2 4 4 2 3 3" xfId="5023"/>
    <cellStyle name="Standard 2 4 4 2 4" xfId="2620"/>
    <cellStyle name="Standard 2 4 4 2 4 2" xfId="5824"/>
    <cellStyle name="Standard 2 4 4 2 5" xfId="4223"/>
    <cellStyle name="Standard 2 4 4 2_Kat 2" xfId="1884"/>
    <cellStyle name="Standard 2 4 4 3" xfId="418"/>
    <cellStyle name="Standard 2 4 4 3 2" xfId="1220"/>
    <cellStyle name="Standard 2 4 4 3 2 2" xfId="3581"/>
    <cellStyle name="Standard 2 4 4 3 2 2 2" xfId="6784"/>
    <cellStyle name="Standard 2 4 4 3 2 3" xfId="5183"/>
    <cellStyle name="Standard 2 4 4 3 3" xfId="2780"/>
    <cellStyle name="Standard 2 4 4 3 3 2" xfId="5984"/>
    <cellStyle name="Standard 2 4 4 3 4" xfId="4383"/>
    <cellStyle name="Standard 2 4 4 3_Kat 2" xfId="1886"/>
    <cellStyle name="Standard 2 4 4 4" xfId="900"/>
    <cellStyle name="Standard 2 4 4 4 2" xfId="3261"/>
    <cellStyle name="Standard 2 4 4 4 2 2" xfId="6464"/>
    <cellStyle name="Standard 2 4 4 4 3" xfId="4863"/>
    <cellStyle name="Standard 2 4 4 5" xfId="2460"/>
    <cellStyle name="Standard 2 4 4 5 2" xfId="5664"/>
    <cellStyle name="Standard 2 4 4 6" xfId="4063"/>
    <cellStyle name="Standard 2 4 4_Kat 2" xfId="1883"/>
    <cellStyle name="Standard 2 4 5" xfId="178"/>
    <cellStyle name="Standard 2 4 5 2" xfId="498"/>
    <cellStyle name="Standard 2 4 5 2 2" xfId="1300"/>
    <cellStyle name="Standard 2 4 5 2 2 2" xfId="3661"/>
    <cellStyle name="Standard 2 4 5 2 2 2 2" xfId="6864"/>
    <cellStyle name="Standard 2 4 5 2 2 3" xfId="5263"/>
    <cellStyle name="Standard 2 4 5 2 3" xfId="2860"/>
    <cellStyle name="Standard 2 4 5 2 3 2" xfId="6064"/>
    <cellStyle name="Standard 2 4 5 2 4" xfId="4463"/>
    <cellStyle name="Standard 2 4 5 2_Kat 2" xfId="1888"/>
    <cellStyle name="Standard 2 4 5 3" xfId="980"/>
    <cellStyle name="Standard 2 4 5 3 2" xfId="3341"/>
    <cellStyle name="Standard 2 4 5 3 2 2" xfId="6544"/>
    <cellStyle name="Standard 2 4 5 3 3" xfId="4943"/>
    <cellStyle name="Standard 2 4 5 4" xfId="2540"/>
    <cellStyle name="Standard 2 4 5 4 2" xfId="5744"/>
    <cellStyle name="Standard 2 4 5 5" xfId="4143"/>
    <cellStyle name="Standard 2 4 5_Kat 2" xfId="1887"/>
    <cellStyle name="Standard 2 4 6" xfId="578"/>
    <cellStyle name="Standard 2 4 6 2" xfId="1380"/>
    <cellStyle name="Standard 2 4 6 2 2" xfId="3741"/>
    <cellStyle name="Standard 2 4 6 2 2 2" xfId="6944"/>
    <cellStyle name="Standard 2 4 6 2 3" xfId="5343"/>
    <cellStyle name="Standard 2 4 6 3" xfId="2940"/>
    <cellStyle name="Standard 2 4 6 3 2" xfId="6144"/>
    <cellStyle name="Standard 2 4 6 4" xfId="4543"/>
    <cellStyle name="Standard 2 4 6_Kat 2" xfId="1889"/>
    <cellStyle name="Standard 2 4 7" xfId="658"/>
    <cellStyle name="Standard 2 4 7 2" xfId="1460"/>
    <cellStyle name="Standard 2 4 7 2 2" xfId="3821"/>
    <cellStyle name="Standard 2 4 7 2 2 2" xfId="7024"/>
    <cellStyle name="Standard 2 4 7 2 3" xfId="5423"/>
    <cellStyle name="Standard 2 4 7 3" xfId="3020"/>
    <cellStyle name="Standard 2 4 7 3 2" xfId="6224"/>
    <cellStyle name="Standard 2 4 7 4" xfId="4623"/>
    <cellStyle name="Standard 2 4 7_Kat 2" xfId="1890"/>
    <cellStyle name="Standard 2 4 8" xfId="338"/>
    <cellStyle name="Standard 2 4 8 2" xfId="1140"/>
    <cellStyle name="Standard 2 4 8 2 2" xfId="3501"/>
    <cellStyle name="Standard 2 4 8 2 2 2" xfId="6704"/>
    <cellStyle name="Standard 2 4 8 2 3" xfId="5103"/>
    <cellStyle name="Standard 2 4 8 3" xfId="2700"/>
    <cellStyle name="Standard 2 4 8 3 2" xfId="5904"/>
    <cellStyle name="Standard 2 4 8 4" xfId="4303"/>
    <cellStyle name="Standard 2 4 8_Kat 2" xfId="1891"/>
    <cellStyle name="Standard 2 4 9" xfId="820"/>
    <cellStyle name="Standard 2 4 9 2" xfId="3181"/>
    <cellStyle name="Standard 2 4 9 2 2" xfId="6384"/>
    <cellStyle name="Standard 2 4 9 3" xfId="4783"/>
    <cellStyle name="Standard 2 4_Kat 2" xfId="1852"/>
    <cellStyle name="Standard 2 5" xfId="14"/>
    <cellStyle name="Standard 2 5 10" xfId="2381"/>
    <cellStyle name="Standard 2 5 10 2" xfId="5585"/>
    <cellStyle name="Standard 2 5 11" xfId="3984"/>
    <cellStyle name="Standard 2 5 2" xfId="39"/>
    <cellStyle name="Standard 2 5 2 10" xfId="4004"/>
    <cellStyle name="Standard 2 5 2 2" xfId="79"/>
    <cellStyle name="Standard 2 5 2 2 2" xfId="159"/>
    <cellStyle name="Standard 2 5 2 2 2 2" xfId="319"/>
    <cellStyle name="Standard 2 5 2 2 2 2 2" xfId="799"/>
    <cellStyle name="Standard 2 5 2 2 2 2 2 2" xfId="1601"/>
    <cellStyle name="Standard 2 5 2 2 2 2 2 2 2" xfId="3962"/>
    <cellStyle name="Standard 2 5 2 2 2 2 2 2 2 2" xfId="7165"/>
    <cellStyle name="Standard 2 5 2 2 2 2 2 2 3" xfId="5564"/>
    <cellStyle name="Standard 2 5 2 2 2 2 2 3" xfId="3161"/>
    <cellStyle name="Standard 2 5 2 2 2 2 2 3 2" xfId="6365"/>
    <cellStyle name="Standard 2 5 2 2 2 2 2 4" xfId="4764"/>
    <cellStyle name="Standard 2 5 2 2 2 2 2_Kat 2" xfId="1897"/>
    <cellStyle name="Standard 2 5 2 2 2 2 3" xfId="1121"/>
    <cellStyle name="Standard 2 5 2 2 2 2 3 2" xfId="3482"/>
    <cellStyle name="Standard 2 5 2 2 2 2 3 2 2" xfId="6685"/>
    <cellStyle name="Standard 2 5 2 2 2 2 3 3" xfId="5084"/>
    <cellStyle name="Standard 2 5 2 2 2 2 4" xfId="2681"/>
    <cellStyle name="Standard 2 5 2 2 2 2 4 2" xfId="5885"/>
    <cellStyle name="Standard 2 5 2 2 2 2 5" xfId="4284"/>
    <cellStyle name="Standard 2 5 2 2 2 2_Kat 2" xfId="1896"/>
    <cellStyle name="Standard 2 5 2 2 2 3" xfId="479"/>
    <cellStyle name="Standard 2 5 2 2 2 3 2" xfId="1281"/>
    <cellStyle name="Standard 2 5 2 2 2 3 2 2" xfId="3642"/>
    <cellStyle name="Standard 2 5 2 2 2 3 2 2 2" xfId="6845"/>
    <cellStyle name="Standard 2 5 2 2 2 3 2 3" xfId="5244"/>
    <cellStyle name="Standard 2 5 2 2 2 3 3" xfId="2841"/>
    <cellStyle name="Standard 2 5 2 2 2 3 3 2" xfId="6045"/>
    <cellStyle name="Standard 2 5 2 2 2 3 4" xfId="4444"/>
    <cellStyle name="Standard 2 5 2 2 2 3_Kat 2" xfId="1898"/>
    <cellStyle name="Standard 2 5 2 2 2 4" xfId="961"/>
    <cellStyle name="Standard 2 5 2 2 2 4 2" xfId="3322"/>
    <cellStyle name="Standard 2 5 2 2 2 4 2 2" xfId="6525"/>
    <cellStyle name="Standard 2 5 2 2 2 4 3" xfId="4924"/>
    <cellStyle name="Standard 2 5 2 2 2 5" xfId="2521"/>
    <cellStyle name="Standard 2 5 2 2 2 5 2" xfId="5725"/>
    <cellStyle name="Standard 2 5 2 2 2 6" xfId="4124"/>
    <cellStyle name="Standard 2 5 2 2 2_Kat 2" xfId="1895"/>
    <cellStyle name="Standard 2 5 2 2 3" xfId="239"/>
    <cellStyle name="Standard 2 5 2 2 3 2" xfId="559"/>
    <cellStyle name="Standard 2 5 2 2 3 2 2" xfId="1361"/>
    <cellStyle name="Standard 2 5 2 2 3 2 2 2" xfId="3722"/>
    <cellStyle name="Standard 2 5 2 2 3 2 2 2 2" xfId="6925"/>
    <cellStyle name="Standard 2 5 2 2 3 2 2 3" xfId="5324"/>
    <cellStyle name="Standard 2 5 2 2 3 2 3" xfId="2921"/>
    <cellStyle name="Standard 2 5 2 2 3 2 3 2" xfId="6125"/>
    <cellStyle name="Standard 2 5 2 2 3 2 4" xfId="4524"/>
    <cellStyle name="Standard 2 5 2 2 3 2_Kat 2" xfId="1900"/>
    <cellStyle name="Standard 2 5 2 2 3 3" xfId="1041"/>
    <cellStyle name="Standard 2 5 2 2 3 3 2" xfId="3402"/>
    <cellStyle name="Standard 2 5 2 2 3 3 2 2" xfId="6605"/>
    <cellStyle name="Standard 2 5 2 2 3 3 3" xfId="5004"/>
    <cellStyle name="Standard 2 5 2 2 3 4" xfId="2601"/>
    <cellStyle name="Standard 2 5 2 2 3 4 2" xfId="5805"/>
    <cellStyle name="Standard 2 5 2 2 3 5" xfId="4204"/>
    <cellStyle name="Standard 2 5 2 2 3_Kat 2" xfId="1899"/>
    <cellStyle name="Standard 2 5 2 2 4" xfId="639"/>
    <cellStyle name="Standard 2 5 2 2 4 2" xfId="1441"/>
    <cellStyle name="Standard 2 5 2 2 4 2 2" xfId="3802"/>
    <cellStyle name="Standard 2 5 2 2 4 2 2 2" xfId="7005"/>
    <cellStyle name="Standard 2 5 2 2 4 2 3" xfId="5404"/>
    <cellStyle name="Standard 2 5 2 2 4 3" xfId="3001"/>
    <cellStyle name="Standard 2 5 2 2 4 3 2" xfId="6205"/>
    <cellStyle name="Standard 2 5 2 2 4 4" xfId="4604"/>
    <cellStyle name="Standard 2 5 2 2 4_Kat 2" xfId="1901"/>
    <cellStyle name="Standard 2 5 2 2 5" xfId="719"/>
    <cellStyle name="Standard 2 5 2 2 5 2" xfId="1521"/>
    <cellStyle name="Standard 2 5 2 2 5 2 2" xfId="3882"/>
    <cellStyle name="Standard 2 5 2 2 5 2 2 2" xfId="7085"/>
    <cellStyle name="Standard 2 5 2 2 5 2 3" xfId="5484"/>
    <cellStyle name="Standard 2 5 2 2 5 3" xfId="3081"/>
    <cellStyle name="Standard 2 5 2 2 5 3 2" xfId="6285"/>
    <cellStyle name="Standard 2 5 2 2 5 4" xfId="4684"/>
    <cellStyle name="Standard 2 5 2 2 5_Kat 2" xfId="1902"/>
    <cellStyle name="Standard 2 5 2 2 6" xfId="399"/>
    <cellStyle name="Standard 2 5 2 2 6 2" xfId="1201"/>
    <cellStyle name="Standard 2 5 2 2 6 2 2" xfId="3562"/>
    <cellStyle name="Standard 2 5 2 2 6 2 2 2" xfId="6765"/>
    <cellStyle name="Standard 2 5 2 2 6 2 3" xfId="5164"/>
    <cellStyle name="Standard 2 5 2 2 6 3" xfId="2761"/>
    <cellStyle name="Standard 2 5 2 2 6 3 2" xfId="5965"/>
    <cellStyle name="Standard 2 5 2 2 6 4" xfId="4364"/>
    <cellStyle name="Standard 2 5 2 2 6_Kat 2" xfId="1903"/>
    <cellStyle name="Standard 2 5 2 2 7" xfId="881"/>
    <cellStyle name="Standard 2 5 2 2 7 2" xfId="3242"/>
    <cellStyle name="Standard 2 5 2 2 7 2 2" xfId="6445"/>
    <cellStyle name="Standard 2 5 2 2 7 3" xfId="4844"/>
    <cellStyle name="Standard 2 5 2 2 8" xfId="2441"/>
    <cellStyle name="Standard 2 5 2 2 8 2" xfId="5645"/>
    <cellStyle name="Standard 2 5 2 2 9" xfId="4044"/>
    <cellStyle name="Standard 2 5 2 2_Kat 2" xfId="1894"/>
    <cellStyle name="Standard 2 5 2 3" xfId="119"/>
    <cellStyle name="Standard 2 5 2 3 2" xfId="279"/>
    <cellStyle name="Standard 2 5 2 3 2 2" xfId="759"/>
    <cellStyle name="Standard 2 5 2 3 2 2 2" xfId="1561"/>
    <cellStyle name="Standard 2 5 2 3 2 2 2 2" xfId="3922"/>
    <cellStyle name="Standard 2 5 2 3 2 2 2 2 2" xfId="7125"/>
    <cellStyle name="Standard 2 5 2 3 2 2 2 3" xfId="5524"/>
    <cellStyle name="Standard 2 5 2 3 2 2 3" xfId="3121"/>
    <cellStyle name="Standard 2 5 2 3 2 2 3 2" xfId="6325"/>
    <cellStyle name="Standard 2 5 2 3 2 2 4" xfId="4724"/>
    <cellStyle name="Standard 2 5 2 3 2 2_Kat 2" xfId="1906"/>
    <cellStyle name="Standard 2 5 2 3 2 3" xfId="1081"/>
    <cellStyle name="Standard 2 5 2 3 2 3 2" xfId="3442"/>
    <cellStyle name="Standard 2 5 2 3 2 3 2 2" xfId="6645"/>
    <cellStyle name="Standard 2 5 2 3 2 3 3" xfId="5044"/>
    <cellStyle name="Standard 2 5 2 3 2 4" xfId="2641"/>
    <cellStyle name="Standard 2 5 2 3 2 4 2" xfId="5845"/>
    <cellStyle name="Standard 2 5 2 3 2 5" xfId="4244"/>
    <cellStyle name="Standard 2 5 2 3 2_Kat 2" xfId="1905"/>
    <cellStyle name="Standard 2 5 2 3 3" xfId="439"/>
    <cellStyle name="Standard 2 5 2 3 3 2" xfId="1241"/>
    <cellStyle name="Standard 2 5 2 3 3 2 2" xfId="3602"/>
    <cellStyle name="Standard 2 5 2 3 3 2 2 2" xfId="6805"/>
    <cellStyle name="Standard 2 5 2 3 3 2 3" xfId="5204"/>
    <cellStyle name="Standard 2 5 2 3 3 3" xfId="2801"/>
    <cellStyle name="Standard 2 5 2 3 3 3 2" xfId="6005"/>
    <cellStyle name="Standard 2 5 2 3 3 4" xfId="4404"/>
    <cellStyle name="Standard 2 5 2 3 3_Kat 2" xfId="1907"/>
    <cellStyle name="Standard 2 5 2 3 4" xfId="921"/>
    <cellStyle name="Standard 2 5 2 3 4 2" xfId="3282"/>
    <cellStyle name="Standard 2 5 2 3 4 2 2" xfId="6485"/>
    <cellStyle name="Standard 2 5 2 3 4 3" xfId="4884"/>
    <cellStyle name="Standard 2 5 2 3 5" xfId="2481"/>
    <cellStyle name="Standard 2 5 2 3 5 2" xfId="5685"/>
    <cellStyle name="Standard 2 5 2 3 6" xfId="4084"/>
    <cellStyle name="Standard 2 5 2 3_Kat 2" xfId="1904"/>
    <cellStyle name="Standard 2 5 2 4" xfId="199"/>
    <cellStyle name="Standard 2 5 2 4 2" xfId="519"/>
    <cellStyle name="Standard 2 5 2 4 2 2" xfId="1321"/>
    <cellStyle name="Standard 2 5 2 4 2 2 2" xfId="3682"/>
    <cellStyle name="Standard 2 5 2 4 2 2 2 2" xfId="6885"/>
    <cellStyle name="Standard 2 5 2 4 2 2 3" xfId="5284"/>
    <cellStyle name="Standard 2 5 2 4 2 3" xfId="2881"/>
    <cellStyle name="Standard 2 5 2 4 2 3 2" xfId="6085"/>
    <cellStyle name="Standard 2 5 2 4 2 4" xfId="4484"/>
    <cellStyle name="Standard 2 5 2 4 2_Kat 2" xfId="1909"/>
    <cellStyle name="Standard 2 5 2 4 3" xfId="1001"/>
    <cellStyle name="Standard 2 5 2 4 3 2" xfId="3362"/>
    <cellStyle name="Standard 2 5 2 4 3 2 2" xfId="6565"/>
    <cellStyle name="Standard 2 5 2 4 3 3" xfId="4964"/>
    <cellStyle name="Standard 2 5 2 4 4" xfId="2561"/>
    <cellStyle name="Standard 2 5 2 4 4 2" xfId="5765"/>
    <cellStyle name="Standard 2 5 2 4 5" xfId="4164"/>
    <cellStyle name="Standard 2 5 2 4_Kat 2" xfId="1908"/>
    <cellStyle name="Standard 2 5 2 5" xfId="599"/>
    <cellStyle name="Standard 2 5 2 5 2" xfId="1401"/>
    <cellStyle name="Standard 2 5 2 5 2 2" xfId="3762"/>
    <cellStyle name="Standard 2 5 2 5 2 2 2" xfId="6965"/>
    <cellStyle name="Standard 2 5 2 5 2 3" xfId="5364"/>
    <cellStyle name="Standard 2 5 2 5 3" xfId="2961"/>
    <cellStyle name="Standard 2 5 2 5 3 2" xfId="6165"/>
    <cellStyle name="Standard 2 5 2 5 4" xfId="4564"/>
    <cellStyle name="Standard 2 5 2 5_Kat 2" xfId="1910"/>
    <cellStyle name="Standard 2 5 2 6" xfId="679"/>
    <cellStyle name="Standard 2 5 2 6 2" xfId="1481"/>
    <cellStyle name="Standard 2 5 2 6 2 2" xfId="3842"/>
    <cellStyle name="Standard 2 5 2 6 2 2 2" xfId="7045"/>
    <cellStyle name="Standard 2 5 2 6 2 3" xfId="5444"/>
    <cellStyle name="Standard 2 5 2 6 3" xfId="3041"/>
    <cellStyle name="Standard 2 5 2 6 3 2" xfId="6245"/>
    <cellStyle name="Standard 2 5 2 6 4" xfId="4644"/>
    <cellStyle name="Standard 2 5 2 6_Kat 2" xfId="1911"/>
    <cellStyle name="Standard 2 5 2 7" xfId="359"/>
    <cellStyle name="Standard 2 5 2 7 2" xfId="1161"/>
    <cellStyle name="Standard 2 5 2 7 2 2" xfId="3522"/>
    <cellStyle name="Standard 2 5 2 7 2 2 2" xfId="6725"/>
    <cellStyle name="Standard 2 5 2 7 2 3" xfId="5124"/>
    <cellStyle name="Standard 2 5 2 7 3" xfId="2721"/>
    <cellStyle name="Standard 2 5 2 7 3 2" xfId="5925"/>
    <cellStyle name="Standard 2 5 2 7 4" xfId="4324"/>
    <cellStyle name="Standard 2 5 2 7_Kat 2" xfId="1912"/>
    <cellStyle name="Standard 2 5 2 8" xfId="841"/>
    <cellStyle name="Standard 2 5 2 8 2" xfId="3202"/>
    <cellStyle name="Standard 2 5 2 8 2 2" xfId="6405"/>
    <cellStyle name="Standard 2 5 2 8 3" xfId="4804"/>
    <cellStyle name="Standard 2 5 2 9" xfId="2401"/>
    <cellStyle name="Standard 2 5 2 9 2" xfId="5605"/>
    <cellStyle name="Standard 2 5 2_Kat 2" xfId="1893"/>
    <cellStyle name="Standard 2 5 3" xfId="59"/>
    <cellStyle name="Standard 2 5 3 2" xfId="139"/>
    <cellStyle name="Standard 2 5 3 2 2" xfId="299"/>
    <cellStyle name="Standard 2 5 3 2 2 2" xfId="779"/>
    <cellStyle name="Standard 2 5 3 2 2 2 2" xfId="1581"/>
    <cellStyle name="Standard 2 5 3 2 2 2 2 2" xfId="3942"/>
    <cellStyle name="Standard 2 5 3 2 2 2 2 2 2" xfId="7145"/>
    <cellStyle name="Standard 2 5 3 2 2 2 2 3" xfId="5544"/>
    <cellStyle name="Standard 2 5 3 2 2 2 3" xfId="3141"/>
    <cellStyle name="Standard 2 5 3 2 2 2 3 2" xfId="6345"/>
    <cellStyle name="Standard 2 5 3 2 2 2 4" xfId="4744"/>
    <cellStyle name="Standard 2 5 3 2 2 2_Kat 2" xfId="1916"/>
    <cellStyle name="Standard 2 5 3 2 2 3" xfId="1101"/>
    <cellStyle name="Standard 2 5 3 2 2 3 2" xfId="3462"/>
    <cellStyle name="Standard 2 5 3 2 2 3 2 2" xfId="6665"/>
    <cellStyle name="Standard 2 5 3 2 2 3 3" xfId="5064"/>
    <cellStyle name="Standard 2 5 3 2 2 4" xfId="2661"/>
    <cellStyle name="Standard 2 5 3 2 2 4 2" xfId="5865"/>
    <cellStyle name="Standard 2 5 3 2 2 5" xfId="4264"/>
    <cellStyle name="Standard 2 5 3 2 2_Kat 2" xfId="1915"/>
    <cellStyle name="Standard 2 5 3 2 3" xfId="459"/>
    <cellStyle name="Standard 2 5 3 2 3 2" xfId="1261"/>
    <cellStyle name="Standard 2 5 3 2 3 2 2" xfId="3622"/>
    <cellStyle name="Standard 2 5 3 2 3 2 2 2" xfId="6825"/>
    <cellStyle name="Standard 2 5 3 2 3 2 3" xfId="5224"/>
    <cellStyle name="Standard 2 5 3 2 3 3" xfId="2821"/>
    <cellStyle name="Standard 2 5 3 2 3 3 2" xfId="6025"/>
    <cellStyle name="Standard 2 5 3 2 3 4" xfId="4424"/>
    <cellStyle name="Standard 2 5 3 2 3_Kat 2" xfId="1917"/>
    <cellStyle name="Standard 2 5 3 2 4" xfId="941"/>
    <cellStyle name="Standard 2 5 3 2 4 2" xfId="3302"/>
    <cellStyle name="Standard 2 5 3 2 4 2 2" xfId="6505"/>
    <cellStyle name="Standard 2 5 3 2 4 3" xfId="4904"/>
    <cellStyle name="Standard 2 5 3 2 5" xfId="2501"/>
    <cellStyle name="Standard 2 5 3 2 5 2" xfId="5705"/>
    <cellStyle name="Standard 2 5 3 2 6" xfId="4104"/>
    <cellStyle name="Standard 2 5 3 2_Kat 2" xfId="1914"/>
    <cellStyle name="Standard 2 5 3 3" xfId="219"/>
    <cellStyle name="Standard 2 5 3 3 2" xfId="539"/>
    <cellStyle name="Standard 2 5 3 3 2 2" xfId="1341"/>
    <cellStyle name="Standard 2 5 3 3 2 2 2" xfId="3702"/>
    <cellStyle name="Standard 2 5 3 3 2 2 2 2" xfId="6905"/>
    <cellStyle name="Standard 2 5 3 3 2 2 3" xfId="5304"/>
    <cellStyle name="Standard 2 5 3 3 2 3" xfId="2901"/>
    <cellStyle name="Standard 2 5 3 3 2 3 2" xfId="6105"/>
    <cellStyle name="Standard 2 5 3 3 2 4" xfId="4504"/>
    <cellStyle name="Standard 2 5 3 3 2_Kat 2" xfId="1919"/>
    <cellStyle name="Standard 2 5 3 3 3" xfId="1021"/>
    <cellStyle name="Standard 2 5 3 3 3 2" xfId="3382"/>
    <cellStyle name="Standard 2 5 3 3 3 2 2" xfId="6585"/>
    <cellStyle name="Standard 2 5 3 3 3 3" xfId="4984"/>
    <cellStyle name="Standard 2 5 3 3 4" xfId="2581"/>
    <cellStyle name="Standard 2 5 3 3 4 2" xfId="5785"/>
    <cellStyle name="Standard 2 5 3 3 5" xfId="4184"/>
    <cellStyle name="Standard 2 5 3 3_Kat 2" xfId="1918"/>
    <cellStyle name="Standard 2 5 3 4" xfId="619"/>
    <cellStyle name="Standard 2 5 3 4 2" xfId="1421"/>
    <cellStyle name="Standard 2 5 3 4 2 2" xfId="3782"/>
    <cellStyle name="Standard 2 5 3 4 2 2 2" xfId="6985"/>
    <cellStyle name="Standard 2 5 3 4 2 3" xfId="5384"/>
    <cellStyle name="Standard 2 5 3 4 3" xfId="2981"/>
    <cellStyle name="Standard 2 5 3 4 3 2" xfId="6185"/>
    <cellStyle name="Standard 2 5 3 4 4" xfId="4584"/>
    <cellStyle name="Standard 2 5 3 4_Kat 2" xfId="1920"/>
    <cellStyle name="Standard 2 5 3 5" xfId="699"/>
    <cellStyle name="Standard 2 5 3 5 2" xfId="1501"/>
    <cellStyle name="Standard 2 5 3 5 2 2" xfId="3862"/>
    <cellStyle name="Standard 2 5 3 5 2 2 2" xfId="7065"/>
    <cellStyle name="Standard 2 5 3 5 2 3" xfId="5464"/>
    <cellStyle name="Standard 2 5 3 5 3" xfId="3061"/>
    <cellStyle name="Standard 2 5 3 5 3 2" xfId="6265"/>
    <cellStyle name="Standard 2 5 3 5 4" xfId="4664"/>
    <cellStyle name="Standard 2 5 3 5_Kat 2" xfId="1921"/>
    <cellStyle name="Standard 2 5 3 6" xfId="379"/>
    <cellStyle name="Standard 2 5 3 6 2" xfId="1181"/>
    <cellStyle name="Standard 2 5 3 6 2 2" xfId="3542"/>
    <cellStyle name="Standard 2 5 3 6 2 2 2" xfId="6745"/>
    <cellStyle name="Standard 2 5 3 6 2 3" xfId="5144"/>
    <cellStyle name="Standard 2 5 3 6 3" xfId="2741"/>
    <cellStyle name="Standard 2 5 3 6 3 2" xfId="5945"/>
    <cellStyle name="Standard 2 5 3 6 4" xfId="4344"/>
    <cellStyle name="Standard 2 5 3 6_Kat 2" xfId="1922"/>
    <cellStyle name="Standard 2 5 3 7" xfId="861"/>
    <cellStyle name="Standard 2 5 3 7 2" xfId="3222"/>
    <cellStyle name="Standard 2 5 3 7 2 2" xfId="6425"/>
    <cellStyle name="Standard 2 5 3 7 3" xfId="4824"/>
    <cellStyle name="Standard 2 5 3 8" xfId="2421"/>
    <cellStyle name="Standard 2 5 3 8 2" xfId="5625"/>
    <cellStyle name="Standard 2 5 3 9" xfId="4024"/>
    <cellStyle name="Standard 2 5 3_Kat 2" xfId="1913"/>
    <cellStyle name="Standard 2 5 4" xfId="99"/>
    <cellStyle name="Standard 2 5 4 2" xfId="259"/>
    <cellStyle name="Standard 2 5 4 2 2" xfId="739"/>
    <cellStyle name="Standard 2 5 4 2 2 2" xfId="1541"/>
    <cellStyle name="Standard 2 5 4 2 2 2 2" xfId="3902"/>
    <cellStyle name="Standard 2 5 4 2 2 2 2 2" xfId="7105"/>
    <cellStyle name="Standard 2 5 4 2 2 2 3" xfId="5504"/>
    <cellStyle name="Standard 2 5 4 2 2 3" xfId="3101"/>
    <cellStyle name="Standard 2 5 4 2 2 3 2" xfId="6305"/>
    <cellStyle name="Standard 2 5 4 2 2 4" xfId="4704"/>
    <cellStyle name="Standard 2 5 4 2 2_Kat 2" xfId="1925"/>
    <cellStyle name="Standard 2 5 4 2 3" xfId="1061"/>
    <cellStyle name="Standard 2 5 4 2 3 2" xfId="3422"/>
    <cellStyle name="Standard 2 5 4 2 3 2 2" xfId="6625"/>
    <cellStyle name="Standard 2 5 4 2 3 3" xfId="5024"/>
    <cellStyle name="Standard 2 5 4 2 4" xfId="2621"/>
    <cellStyle name="Standard 2 5 4 2 4 2" xfId="5825"/>
    <cellStyle name="Standard 2 5 4 2 5" xfId="4224"/>
    <cellStyle name="Standard 2 5 4 2_Kat 2" xfId="1924"/>
    <cellStyle name="Standard 2 5 4 3" xfId="419"/>
    <cellStyle name="Standard 2 5 4 3 2" xfId="1221"/>
    <cellStyle name="Standard 2 5 4 3 2 2" xfId="3582"/>
    <cellStyle name="Standard 2 5 4 3 2 2 2" xfId="6785"/>
    <cellStyle name="Standard 2 5 4 3 2 3" xfId="5184"/>
    <cellStyle name="Standard 2 5 4 3 3" xfId="2781"/>
    <cellStyle name="Standard 2 5 4 3 3 2" xfId="5985"/>
    <cellStyle name="Standard 2 5 4 3 4" xfId="4384"/>
    <cellStyle name="Standard 2 5 4 3_Kat 2" xfId="1926"/>
    <cellStyle name="Standard 2 5 4 4" xfId="901"/>
    <cellStyle name="Standard 2 5 4 4 2" xfId="3262"/>
    <cellStyle name="Standard 2 5 4 4 2 2" xfId="6465"/>
    <cellStyle name="Standard 2 5 4 4 3" xfId="4864"/>
    <cellStyle name="Standard 2 5 4 5" xfId="2461"/>
    <cellStyle name="Standard 2 5 4 5 2" xfId="5665"/>
    <cellStyle name="Standard 2 5 4 6" xfId="4064"/>
    <cellStyle name="Standard 2 5 4_Kat 2" xfId="1923"/>
    <cellStyle name="Standard 2 5 5" xfId="179"/>
    <cellStyle name="Standard 2 5 5 2" xfId="499"/>
    <cellStyle name="Standard 2 5 5 2 2" xfId="1301"/>
    <cellStyle name="Standard 2 5 5 2 2 2" xfId="3662"/>
    <cellStyle name="Standard 2 5 5 2 2 2 2" xfId="6865"/>
    <cellStyle name="Standard 2 5 5 2 2 3" xfId="5264"/>
    <cellStyle name="Standard 2 5 5 2 3" xfId="2861"/>
    <cellStyle name="Standard 2 5 5 2 3 2" xfId="6065"/>
    <cellStyle name="Standard 2 5 5 2 4" xfId="4464"/>
    <cellStyle name="Standard 2 5 5 2_Kat 2" xfId="1928"/>
    <cellStyle name="Standard 2 5 5 3" xfId="981"/>
    <cellStyle name="Standard 2 5 5 3 2" xfId="3342"/>
    <cellStyle name="Standard 2 5 5 3 2 2" xfId="6545"/>
    <cellStyle name="Standard 2 5 5 3 3" xfId="4944"/>
    <cellStyle name="Standard 2 5 5 4" xfId="2541"/>
    <cellStyle name="Standard 2 5 5 4 2" xfId="5745"/>
    <cellStyle name="Standard 2 5 5 5" xfId="4144"/>
    <cellStyle name="Standard 2 5 5_Kat 2" xfId="1927"/>
    <cellStyle name="Standard 2 5 6" xfId="579"/>
    <cellStyle name="Standard 2 5 6 2" xfId="1381"/>
    <cellStyle name="Standard 2 5 6 2 2" xfId="3742"/>
    <cellStyle name="Standard 2 5 6 2 2 2" xfId="6945"/>
    <cellStyle name="Standard 2 5 6 2 3" xfId="5344"/>
    <cellStyle name="Standard 2 5 6 3" xfId="2941"/>
    <cellStyle name="Standard 2 5 6 3 2" xfId="6145"/>
    <cellStyle name="Standard 2 5 6 4" xfId="4544"/>
    <cellStyle name="Standard 2 5 6_Kat 2" xfId="1929"/>
    <cellStyle name="Standard 2 5 7" xfId="659"/>
    <cellStyle name="Standard 2 5 7 2" xfId="1461"/>
    <cellStyle name="Standard 2 5 7 2 2" xfId="3822"/>
    <cellStyle name="Standard 2 5 7 2 2 2" xfId="7025"/>
    <cellStyle name="Standard 2 5 7 2 3" xfId="5424"/>
    <cellStyle name="Standard 2 5 7 3" xfId="3021"/>
    <cellStyle name="Standard 2 5 7 3 2" xfId="6225"/>
    <cellStyle name="Standard 2 5 7 4" xfId="4624"/>
    <cellStyle name="Standard 2 5 7_Kat 2" xfId="1930"/>
    <cellStyle name="Standard 2 5 8" xfId="339"/>
    <cellStyle name="Standard 2 5 8 2" xfId="1141"/>
    <cellStyle name="Standard 2 5 8 2 2" xfId="3502"/>
    <cellStyle name="Standard 2 5 8 2 2 2" xfId="6705"/>
    <cellStyle name="Standard 2 5 8 2 3" xfId="5104"/>
    <cellStyle name="Standard 2 5 8 3" xfId="2701"/>
    <cellStyle name="Standard 2 5 8 3 2" xfId="5905"/>
    <cellStyle name="Standard 2 5 8 4" xfId="4304"/>
    <cellStyle name="Standard 2 5 8_Kat 2" xfId="1931"/>
    <cellStyle name="Standard 2 5 9" xfId="821"/>
    <cellStyle name="Standard 2 5 9 2" xfId="3182"/>
    <cellStyle name="Standard 2 5 9 2 2" xfId="6385"/>
    <cellStyle name="Standard 2 5 9 3" xfId="4784"/>
    <cellStyle name="Standard 2 5_Kat 2" xfId="1892"/>
    <cellStyle name="Standard 2 6" xfId="24"/>
    <cellStyle name="Standard 2 6 10" xfId="2388"/>
    <cellStyle name="Standard 2 6 10 2" xfId="5592"/>
    <cellStyle name="Standard 2 6 11" xfId="3991"/>
    <cellStyle name="Standard 2 6 2" xfId="46"/>
    <cellStyle name="Standard 2 6 2 10" xfId="4011"/>
    <cellStyle name="Standard 2 6 2 2" xfId="86"/>
    <cellStyle name="Standard 2 6 2 2 2" xfId="166"/>
    <cellStyle name="Standard 2 6 2 2 2 2" xfId="326"/>
    <cellStyle name="Standard 2 6 2 2 2 2 2" xfId="806"/>
    <cellStyle name="Standard 2 6 2 2 2 2 2 2" xfId="1608"/>
    <cellStyle name="Standard 2 6 2 2 2 2 2 2 2" xfId="3969"/>
    <cellStyle name="Standard 2 6 2 2 2 2 2 2 2 2" xfId="7172"/>
    <cellStyle name="Standard 2 6 2 2 2 2 2 2 3" xfId="5571"/>
    <cellStyle name="Standard 2 6 2 2 2 2 2 3" xfId="3168"/>
    <cellStyle name="Standard 2 6 2 2 2 2 2 3 2" xfId="6372"/>
    <cellStyle name="Standard 2 6 2 2 2 2 2 4" xfId="4771"/>
    <cellStyle name="Standard 2 6 2 2 2 2 2_Kat 2" xfId="1937"/>
    <cellStyle name="Standard 2 6 2 2 2 2 3" xfId="1128"/>
    <cellStyle name="Standard 2 6 2 2 2 2 3 2" xfId="3489"/>
    <cellStyle name="Standard 2 6 2 2 2 2 3 2 2" xfId="6692"/>
    <cellStyle name="Standard 2 6 2 2 2 2 3 3" xfId="5091"/>
    <cellStyle name="Standard 2 6 2 2 2 2 4" xfId="2688"/>
    <cellStyle name="Standard 2 6 2 2 2 2 4 2" xfId="5892"/>
    <cellStyle name="Standard 2 6 2 2 2 2 5" xfId="4291"/>
    <cellStyle name="Standard 2 6 2 2 2 2_Kat 2" xfId="1936"/>
    <cellStyle name="Standard 2 6 2 2 2 3" xfId="486"/>
    <cellStyle name="Standard 2 6 2 2 2 3 2" xfId="1288"/>
    <cellStyle name="Standard 2 6 2 2 2 3 2 2" xfId="3649"/>
    <cellStyle name="Standard 2 6 2 2 2 3 2 2 2" xfId="6852"/>
    <cellStyle name="Standard 2 6 2 2 2 3 2 3" xfId="5251"/>
    <cellStyle name="Standard 2 6 2 2 2 3 3" xfId="2848"/>
    <cellStyle name="Standard 2 6 2 2 2 3 3 2" xfId="6052"/>
    <cellStyle name="Standard 2 6 2 2 2 3 4" xfId="4451"/>
    <cellStyle name="Standard 2 6 2 2 2 3_Kat 2" xfId="1938"/>
    <cellStyle name="Standard 2 6 2 2 2 4" xfId="968"/>
    <cellStyle name="Standard 2 6 2 2 2 4 2" xfId="3329"/>
    <cellStyle name="Standard 2 6 2 2 2 4 2 2" xfId="6532"/>
    <cellStyle name="Standard 2 6 2 2 2 4 3" xfId="4931"/>
    <cellStyle name="Standard 2 6 2 2 2 5" xfId="2528"/>
    <cellStyle name="Standard 2 6 2 2 2 5 2" xfId="5732"/>
    <cellStyle name="Standard 2 6 2 2 2 6" xfId="4131"/>
    <cellStyle name="Standard 2 6 2 2 2_Kat 2" xfId="1935"/>
    <cellStyle name="Standard 2 6 2 2 3" xfId="246"/>
    <cellStyle name="Standard 2 6 2 2 3 2" xfId="566"/>
    <cellStyle name="Standard 2 6 2 2 3 2 2" xfId="1368"/>
    <cellStyle name="Standard 2 6 2 2 3 2 2 2" xfId="3729"/>
    <cellStyle name="Standard 2 6 2 2 3 2 2 2 2" xfId="6932"/>
    <cellStyle name="Standard 2 6 2 2 3 2 2 3" xfId="5331"/>
    <cellStyle name="Standard 2 6 2 2 3 2 3" xfId="2928"/>
    <cellStyle name="Standard 2 6 2 2 3 2 3 2" xfId="6132"/>
    <cellStyle name="Standard 2 6 2 2 3 2 4" xfId="4531"/>
    <cellStyle name="Standard 2 6 2 2 3 2_Kat 2" xfId="1940"/>
    <cellStyle name="Standard 2 6 2 2 3 3" xfId="1048"/>
    <cellStyle name="Standard 2 6 2 2 3 3 2" xfId="3409"/>
    <cellStyle name="Standard 2 6 2 2 3 3 2 2" xfId="6612"/>
    <cellStyle name="Standard 2 6 2 2 3 3 3" xfId="5011"/>
    <cellStyle name="Standard 2 6 2 2 3 4" xfId="2608"/>
    <cellStyle name="Standard 2 6 2 2 3 4 2" xfId="5812"/>
    <cellStyle name="Standard 2 6 2 2 3 5" xfId="4211"/>
    <cellStyle name="Standard 2 6 2 2 3_Kat 2" xfId="1939"/>
    <cellStyle name="Standard 2 6 2 2 4" xfId="646"/>
    <cellStyle name="Standard 2 6 2 2 4 2" xfId="1448"/>
    <cellStyle name="Standard 2 6 2 2 4 2 2" xfId="3809"/>
    <cellStyle name="Standard 2 6 2 2 4 2 2 2" xfId="7012"/>
    <cellStyle name="Standard 2 6 2 2 4 2 3" xfId="5411"/>
    <cellStyle name="Standard 2 6 2 2 4 3" xfId="3008"/>
    <cellStyle name="Standard 2 6 2 2 4 3 2" xfId="6212"/>
    <cellStyle name="Standard 2 6 2 2 4 4" xfId="4611"/>
    <cellStyle name="Standard 2 6 2 2 4_Kat 2" xfId="1941"/>
    <cellStyle name="Standard 2 6 2 2 5" xfId="726"/>
    <cellStyle name="Standard 2 6 2 2 5 2" xfId="1528"/>
    <cellStyle name="Standard 2 6 2 2 5 2 2" xfId="3889"/>
    <cellStyle name="Standard 2 6 2 2 5 2 2 2" xfId="7092"/>
    <cellStyle name="Standard 2 6 2 2 5 2 3" xfId="5491"/>
    <cellStyle name="Standard 2 6 2 2 5 3" xfId="3088"/>
    <cellStyle name="Standard 2 6 2 2 5 3 2" xfId="6292"/>
    <cellStyle name="Standard 2 6 2 2 5 4" xfId="4691"/>
    <cellStyle name="Standard 2 6 2 2 5_Kat 2" xfId="1942"/>
    <cellStyle name="Standard 2 6 2 2 6" xfId="406"/>
    <cellStyle name="Standard 2 6 2 2 6 2" xfId="1208"/>
    <cellStyle name="Standard 2 6 2 2 6 2 2" xfId="3569"/>
    <cellStyle name="Standard 2 6 2 2 6 2 2 2" xfId="6772"/>
    <cellStyle name="Standard 2 6 2 2 6 2 3" xfId="5171"/>
    <cellStyle name="Standard 2 6 2 2 6 3" xfId="2768"/>
    <cellStyle name="Standard 2 6 2 2 6 3 2" xfId="5972"/>
    <cellStyle name="Standard 2 6 2 2 6 4" xfId="4371"/>
    <cellStyle name="Standard 2 6 2 2 6_Kat 2" xfId="1943"/>
    <cellStyle name="Standard 2 6 2 2 7" xfId="888"/>
    <cellStyle name="Standard 2 6 2 2 7 2" xfId="3249"/>
    <cellStyle name="Standard 2 6 2 2 7 2 2" xfId="6452"/>
    <cellStyle name="Standard 2 6 2 2 7 3" xfId="4851"/>
    <cellStyle name="Standard 2 6 2 2 8" xfId="2448"/>
    <cellStyle name="Standard 2 6 2 2 8 2" xfId="5652"/>
    <cellStyle name="Standard 2 6 2 2 9" xfId="4051"/>
    <cellStyle name="Standard 2 6 2 2_Kat 2" xfId="1934"/>
    <cellStyle name="Standard 2 6 2 3" xfId="126"/>
    <cellStyle name="Standard 2 6 2 3 2" xfId="286"/>
    <cellStyle name="Standard 2 6 2 3 2 2" xfId="766"/>
    <cellStyle name="Standard 2 6 2 3 2 2 2" xfId="1568"/>
    <cellStyle name="Standard 2 6 2 3 2 2 2 2" xfId="3929"/>
    <cellStyle name="Standard 2 6 2 3 2 2 2 2 2" xfId="7132"/>
    <cellStyle name="Standard 2 6 2 3 2 2 2 3" xfId="5531"/>
    <cellStyle name="Standard 2 6 2 3 2 2 3" xfId="3128"/>
    <cellStyle name="Standard 2 6 2 3 2 2 3 2" xfId="6332"/>
    <cellStyle name="Standard 2 6 2 3 2 2 4" xfId="4731"/>
    <cellStyle name="Standard 2 6 2 3 2 2_Kat 2" xfId="1946"/>
    <cellStyle name="Standard 2 6 2 3 2 3" xfId="1088"/>
    <cellStyle name="Standard 2 6 2 3 2 3 2" xfId="3449"/>
    <cellStyle name="Standard 2 6 2 3 2 3 2 2" xfId="6652"/>
    <cellStyle name="Standard 2 6 2 3 2 3 3" xfId="5051"/>
    <cellStyle name="Standard 2 6 2 3 2 4" xfId="2648"/>
    <cellStyle name="Standard 2 6 2 3 2 4 2" xfId="5852"/>
    <cellStyle name="Standard 2 6 2 3 2 5" xfId="4251"/>
    <cellStyle name="Standard 2 6 2 3 2_Kat 2" xfId="1945"/>
    <cellStyle name="Standard 2 6 2 3 3" xfId="446"/>
    <cellStyle name="Standard 2 6 2 3 3 2" xfId="1248"/>
    <cellStyle name="Standard 2 6 2 3 3 2 2" xfId="3609"/>
    <cellStyle name="Standard 2 6 2 3 3 2 2 2" xfId="6812"/>
    <cellStyle name="Standard 2 6 2 3 3 2 3" xfId="5211"/>
    <cellStyle name="Standard 2 6 2 3 3 3" xfId="2808"/>
    <cellStyle name="Standard 2 6 2 3 3 3 2" xfId="6012"/>
    <cellStyle name="Standard 2 6 2 3 3 4" xfId="4411"/>
    <cellStyle name="Standard 2 6 2 3 3_Kat 2" xfId="1947"/>
    <cellStyle name="Standard 2 6 2 3 4" xfId="928"/>
    <cellStyle name="Standard 2 6 2 3 4 2" xfId="3289"/>
    <cellStyle name="Standard 2 6 2 3 4 2 2" xfId="6492"/>
    <cellStyle name="Standard 2 6 2 3 4 3" xfId="4891"/>
    <cellStyle name="Standard 2 6 2 3 5" xfId="2488"/>
    <cellStyle name="Standard 2 6 2 3 5 2" xfId="5692"/>
    <cellStyle name="Standard 2 6 2 3 6" xfId="4091"/>
    <cellStyle name="Standard 2 6 2 3_Kat 2" xfId="1944"/>
    <cellStyle name="Standard 2 6 2 4" xfId="206"/>
    <cellStyle name="Standard 2 6 2 4 2" xfId="526"/>
    <cellStyle name="Standard 2 6 2 4 2 2" xfId="1328"/>
    <cellStyle name="Standard 2 6 2 4 2 2 2" xfId="3689"/>
    <cellStyle name="Standard 2 6 2 4 2 2 2 2" xfId="6892"/>
    <cellStyle name="Standard 2 6 2 4 2 2 3" xfId="5291"/>
    <cellStyle name="Standard 2 6 2 4 2 3" xfId="2888"/>
    <cellStyle name="Standard 2 6 2 4 2 3 2" xfId="6092"/>
    <cellStyle name="Standard 2 6 2 4 2 4" xfId="4491"/>
    <cellStyle name="Standard 2 6 2 4 2_Kat 2" xfId="1949"/>
    <cellStyle name="Standard 2 6 2 4 3" xfId="1008"/>
    <cellStyle name="Standard 2 6 2 4 3 2" xfId="3369"/>
    <cellStyle name="Standard 2 6 2 4 3 2 2" xfId="6572"/>
    <cellStyle name="Standard 2 6 2 4 3 3" xfId="4971"/>
    <cellStyle name="Standard 2 6 2 4 4" xfId="2568"/>
    <cellStyle name="Standard 2 6 2 4 4 2" xfId="5772"/>
    <cellStyle name="Standard 2 6 2 4 5" xfId="4171"/>
    <cellStyle name="Standard 2 6 2 4_Kat 2" xfId="1948"/>
    <cellStyle name="Standard 2 6 2 5" xfId="606"/>
    <cellStyle name="Standard 2 6 2 5 2" xfId="1408"/>
    <cellStyle name="Standard 2 6 2 5 2 2" xfId="3769"/>
    <cellStyle name="Standard 2 6 2 5 2 2 2" xfId="6972"/>
    <cellStyle name="Standard 2 6 2 5 2 3" xfId="5371"/>
    <cellStyle name="Standard 2 6 2 5 3" xfId="2968"/>
    <cellStyle name="Standard 2 6 2 5 3 2" xfId="6172"/>
    <cellStyle name="Standard 2 6 2 5 4" xfId="4571"/>
    <cellStyle name="Standard 2 6 2 5_Kat 2" xfId="1950"/>
    <cellStyle name="Standard 2 6 2 6" xfId="686"/>
    <cellStyle name="Standard 2 6 2 6 2" xfId="1488"/>
    <cellStyle name="Standard 2 6 2 6 2 2" xfId="3849"/>
    <cellStyle name="Standard 2 6 2 6 2 2 2" xfId="7052"/>
    <cellStyle name="Standard 2 6 2 6 2 3" xfId="5451"/>
    <cellStyle name="Standard 2 6 2 6 3" xfId="3048"/>
    <cellStyle name="Standard 2 6 2 6 3 2" xfId="6252"/>
    <cellStyle name="Standard 2 6 2 6 4" xfId="4651"/>
    <cellStyle name="Standard 2 6 2 6_Kat 2" xfId="1951"/>
    <cellStyle name="Standard 2 6 2 7" xfId="366"/>
    <cellStyle name="Standard 2 6 2 7 2" xfId="1168"/>
    <cellStyle name="Standard 2 6 2 7 2 2" xfId="3529"/>
    <cellStyle name="Standard 2 6 2 7 2 2 2" xfId="6732"/>
    <cellStyle name="Standard 2 6 2 7 2 3" xfId="5131"/>
    <cellStyle name="Standard 2 6 2 7 3" xfId="2728"/>
    <cellStyle name="Standard 2 6 2 7 3 2" xfId="5932"/>
    <cellStyle name="Standard 2 6 2 7 4" xfId="4331"/>
    <cellStyle name="Standard 2 6 2 7_Kat 2" xfId="1952"/>
    <cellStyle name="Standard 2 6 2 8" xfId="848"/>
    <cellStyle name="Standard 2 6 2 8 2" xfId="3209"/>
    <cellStyle name="Standard 2 6 2 8 2 2" xfId="6412"/>
    <cellStyle name="Standard 2 6 2 8 3" xfId="4811"/>
    <cellStyle name="Standard 2 6 2 9" xfId="2408"/>
    <cellStyle name="Standard 2 6 2 9 2" xfId="5612"/>
    <cellStyle name="Standard 2 6 2_Kat 2" xfId="1933"/>
    <cellStyle name="Standard 2 6 3" xfId="66"/>
    <cellStyle name="Standard 2 6 3 2" xfId="146"/>
    <cellStyle name="Standard 2 6 3 2 2" xfId="306"/>
    <cellStyle name="Standard 2 6 3 2 2 2" xfId="786"/>
    <cellStyle name="Standard 2 6 3 2 2 2 2" xfId="1588"/>
    <cellStyle name="Standard 2 6 3 2 2 2 2 2" xfId="3949"/>
    <cellStyle name="Standard 2 6 3 2 2 2 2 2 2" xfId="7152"/>
    <cellStyle name="Standard 2 6 3 2 2 2 2 3" xfId="5551"/>
    <cellStyle name="Standard 2 6 3 2 2 2 3" xfId="3148"/>
    <cellStyle name="Standard 2 6 3 2 2 2 3 2" xfId="6352"/>
    <cellStyle name="Standard 2 6 3 2 2 2 4" xfId="4751"/>
    <cellStyle name="Standard 2 6 3 2 2 2_Kat 2" xfId="1956"/>
    <cellStyle name="Standard 2 6 3 2 2 3" xfId="1108"/>
    <cellStyle name="Standard 2 6 3 2 2 3 2" xfId="3469"/>
    <cellStyle name="Standard 2 6 3 2 2 3 2 2" xfId="6672"/>
    <cellStyle name="Standard 2 6 3 2 2 3 3" xfId="5071"/>
    <cellStyle name="Standard 2 6 3 2 2 4" xfId="2668"/>
    <cellStyle name="Standard 2 6 3 2 2 4 2" xfId="5872"/>
    <cellStyle name="Standard 2 6 3 2 2 5" xfId="4271"/>
    <cellStyle name="Standard 2 6 3 2 2_Kat 2" xfId="1955"/>
    <cellStyle name="Standard 2 6 3 2 3" xfId="466"/>
    <cellStyle name="Standard 2 6 3 2 3 2" xfId="1268"/>
    <cellStyle name="Standard 2 6 3 2 3 2 2" xfId="3629"/>
    <cellStyle name="Standard 2 6 3 2 3 2 2 2" xfId="6832"/>
    <cellStyle name="Standard 2 6 3 2 3 2 3" xfId="5231"/>
    <cellStyle name="Standard 2 6 3 2 3 3" xfId="2828"/>
    <cellStyle name="Standard 2 6 3 2 3 3 2" xfId="6032"/>
    <cellStyle name="Standard 2 6 3 2 3 4" xfId="4431"/>
    <cellStyle name="Standard 2 6 3 2 3_Kat 2" xfId="1957"/>
    <cellStyle name="Standard 2 6 3 2 4" xfId="948"/>
    <cellStyle name="Standard 2 6 3 2 4 2" xfId="3309"/>
    <cellStyle name="Standard 2 6 3 2 4 2 2" xfId="6512"/>
    <cellStyle name="Standard 2 6 3 2 4 3" xfId="4911"/>
    <cellStyle name="Standard 2 6 3 2 5" xfId="2508"/>
    <cellStyle name="Standard 2 6 3 2 5 2" xfId="5712"/>
    <cellStyle name="Standard 2 6 3 2 6" xfId="4111"/>
    <cellStyle name="Standard 2 6 3 2_Kat 2" xfId="1954"/>
    <cellStyle name="Standard 2 6 3 3" xfId="226"/>
    <cellStyle name="Standard 2 6 3 3 2" xfId="546"/>
    <cellStyle name="Standard 2 6 3 3 2 2" xfId="1348"/>
    <cellStyle name="Standard 2 6 3 3 2 2 2" xfId="3709"/>
    <cellStyle name="Standard 2 6 3 3 2 2 2 2" xfId="6912"/>
    <cellStyle name="Standard 2 6 3 3 2 2 3" xfId="5311"/>
    <cellStyle name="Standard 2 6 3 3 2 3" xfId="2908"/>
    <cellStyle name="Standard 2 6 3 3 2 3 2" xfId="6112"/>
    <cellStyle name="Standard 2 6 3 3 2 4" xfId="4511"/>
    <cellStyle name="Standard 2 6 3 3 2_Kat 2" xfId="1959"/>
    <cellStyle name="Standard 2 6 3 3 3" xfId="1028"/>
    <cellStyle name="Standard 2 6 3 3 3 2" xfId="3389"/>
    <cellStyle name="Standard 2 6 3 3 3 2 2" xfId="6592"/>
    <cellStyle name="Standard 2 6 3 3 3 3" xfId="4991"/>
    <cellStyle name="Standard 2 6 3 3 4" xfId="2588"/>
    <cellStyle name="Standard 2 6 3 3 4 2" xfId="5792"/>
    <cellStyle name="Standard 2 6 3 3 5" xfId="4191"/>
    <cellStyle name="Standard 2 6 3 3_Kat 2" xfId="1958"/>
    <cellStyle name="Standard 2 6 3 4" xfId="626"/>
    <cellStyle name="Standard 2 6 3 4 2" xfId="1428"/>
    <cellStyle name="Standard 2 6 3 4 2 2" xfId="3789"/>
    <cellStyle name="Standard 2 6 3 4 2 2 2" xfId="6992"/>
    <cellStyle name="Standard 2 6 3 4 2 3" xfId="5391"/>
    <cellStyle name="Standard 2 6 3 4 3" xfId="2988"/>
    <cellStyle name="Standard 2 6 3 4 3 2" xfId="6192"/>
    <cellStyle name="Standard 2 6 3 4 4" xfId="4591"/>
    <cellStyle name="Standard 2 6 3 4_Kat 2" xfId="1960"/>
    <cellStyle name="Standard 2 6 3 5" xfId="706"/>
    <cellStyle name="Standard 2 6 3 5 2" xfId="1508"/>
    <cellStyle name="Standard 2 6 3 5 2 2" xfId="3869"/>
    <cellStyle name="Standard 2 6 3 5 2 2 2" xfId="7072"/>
    <cellStyle name="Standard 2 6 3 5 2 3" xfId="5471"/>
    <cellStyle name="Standard 2 6 3 5 3" xfId="3068"/>
    <cellStyle name="Standard 2 6 3 5 3 2" xfId="6272"/>
    <cellStyle name="Standard 2 6 3 5 4" xfId="4671"/>
    <cellStyle name="Standard 2 6 3 5_Kat 2" xfId="1961"/>
    <cellStyle name="Standard 2 6 3 6" xfId="386"/>
    <cellStyle name="Standard 2 6 3 6 2" xfId="1188"/>
    <cellStyle name="Standard 2 6 3 6 2 2" xfId="3549"/>
    <cellStyle name="Standard 2 6 3 6 2 2 2" xfId="6752"/>
    <cellStyle name="Standard 2 6 3 6 2 3" xfId="5151"/>
    <cellStyle name="Standard 2 6 3 6 3" xfId="2748"/>
    <cellStyle name="Standard 2 6 3 6 3 2" xfId="5952"/>
    <cellStyle name="Standard 2 6 3 6 4" xfId="4351"/>
    <cellStyle name="Standard 2 6 3 6_Kat 2" xfId="1962"/>
    <cellStyle name="Standard 2 6 3 7" xfId="868"/>
    <cellStyle name="Standard 2 6 3 7 2" xfId="3229"/>
    <cellStyle name="Standard 2 6 3 7 2 2" xfId="6432"/>
    <cellStyle name="Standard 2 6 3 7 3" xfId="4831"/>
    <cellStyle name="Standard 2 6 3 8" xfId="2428"/>
    <cellStyle name="Standard 2 6 3 8 2" xfId="5632"/>
    <cellStyle name="Standard 2 6 3 9" xfId="4031"/>
    <cellStyle name="Standard 2 6 3_Kat 2" xfId="1953"/>
    <cellStyle name="Standard 2 6 4" xfId="106"/>
    <cellStyle name="Standard 2 6 4 2" xfId="266"/>
    <cellStyle name="Standard 2 6 4 2 2" xfId="746"/>
    <cellStyle name="Standard 2 6 4 2 2 2" xfId="1548"/>
    <cellStyle name="Standard 2 6 4 2 2 2 2" xfId="3909"/>
    <cellStyle name="Standard 2 6 4 2 2 2 2 2" xfId="7112"/>
    <cellStyle name="Standard 2 6 4 2 2 2 3" xfId="5511"/>
    <cellStyle name="Standard 2 6 4 2 2 3" xfId="3108"/>
    <cellStyle name="Standard 2 6 4 2 2 3 2" xfId="6312"/>
    <cellStyle name="Standard 2 6 4 2 2 4" xfId="4711"/>
    <cellStyle name="Standard 2 6 4 2 2_Kat 2" xfId="1965"/>
    <cellStyle name="Standard 2 6 4 2 3" xfId="1068"/>
    <cellStyle name="Standard 2 6 4 2 3 2" xfId="3429"/>
    <cellStyle name="Standard 2 6 4 2 3 2 2" xfId="6632"/>
    <cellStyle name="Standard 2 6 4 2 3 3" xfId="5031"/>
    <cellStyle name="Standard 2 6 4 2 4" xfId="2628"/>
    <cellStyle name="Standard 2 6 4 2 4 2" xfId="5832"/>
    <cellStyle name="Standard 2 6 4 2 5" xfId="4231"/>
    <cellStyle name="Standard 2 6 4 2_Kat 2" xfId="1964"/>
    <cellStyle name="Standard 2 6 4 3" xfId="426"/>
    <cellStyle name="Standard 2 6 4 3 2" xfId="1228"/>
    <cellStyle name="Standard 2 6 4 3 2 2" xfId="3589"/>
    <cellStyle name="Standard 2 6 4 3 2 2 2" xfId="6792"/>
    <cellStyle name="Standard 2 6 4 3 2 3" xfId="5191"/>
    <cellStyle name="Standard 2 6 4 3 3" xfId="2788"/>
    <cellStyle name="Standard 2 6 4 3 3 2" xfId="5992"/>
    <cellStyle name="Standard 2 6 4 3 4" xfId="4391"/>
    <cellStyle name="Standard 2 6 4 3_Kat 2" xfId="1966"/>
    <cellStyle name="Standard 2 6 4 4" xfId="908"/>
    <cellStyle name="Standard 2 6 4 4 2" xfId="3269"/>
    <cellStyle name="Standard 2 6 4 4 2 2" xfId="6472"/>
    <cellStyle name="Standard 2 6 4 4 3" xfId="4871"/>
    <cellStyle name="Standard 2 6 4 5" xfId="2468"/>
    <cellStyle name="Standard 2 6 4 5 2" xfId="5672"/>
    <cellStyle name="Standard 2 6 4 6" xfId="4071"/>
    <cellStyle name="Standard 2 6 4_Kat 2" xfId="1963"/>
    <cellStyle name="Standard 2 6 5" xfId="186"/>
    <cellStyle name="Standard 2 6 5 2" xfId="506"/>
    <cellStyle name="Standard 2 6 5 2 2" xfId="1308"/>
    <cellStyle name="Standard 2 6 5 2 2 2" xfId="3669"/>
    <cellStyle name="Standard 2 6 5 2 2 2 2" xfId="6872"/>
    <cellStyle name="Standard 2 6 5 2 2 3" xfId="5271"/>
    <cellStyle name="Standard 2 6 5 2 3" xfId="2868"/>
    <cellStyle name="Standard 2 6 5 2 3 2" xfId="6072"/>
    <cellStyle name="Standard 2 6 5 2 4" xfId="4471"/>
    <cellStyle name="Standard 2 6 5 2_Kat 2" xfId="1968"/>
    <cellStyle name="Standard 2 6 5 3" xfId="988"/>
    <cellStyle name="Standard 2 6 5 3 2" xfId="3349"/>
    <cellStyle name="Standard 2 6 5 3 2 2" xfId="6552"/>
    <cellStyle name="Standard 2 6 5 3 3" xfId="4951"/>
    <cellStyle name="Standard 2 6 5 4" xfId="2548"/>
    <cellStyle name="Standard 2 6 5 4 2" xfId="5752"/>
    <cellStyle name="Standard 2 6 5 5" xfId="4151"/>
    <cellStyle name="Standard 2 6 5_Kat 2" xfId="1967"/>
    <cellStyle name="Standard 2 6 6" xfId="586"/>
    <cellStyle name="Standard 2 6 6 2" xfId="1388"/>
    <cellStyle name="Standard 2 6 6 2 2" xfId="3749"/>
    <cellStyle name="Standard 2 6 6 2 2 2" xfId="6952"/>
    <cellStyle name="Standard 2 6 6 2 3" xfId="5351"/>
    <cellStyle name="Standard 2 6 6 3" xfId="2948"/>
    <cellStyle name="Standard 2 6 6 3 2" xfId="6152"/>
    <cellStyle name="Standard 2 6 6 4" xfId="4551"/>
    <cellStyle name="Standard 2 6 6_Kat 2" xfId="1969"/>
    <cellStyle name="Standard 2 6 7" xfId="666"/>
    <cellStyle name="Standard 2 6 7 2" xfId="1468"/>
    <cellStyle name="Standard 2 6 7 2 2" xfId="3829"/>
    <cellStyle name="Standard 2 6 7 2 2 2" xfId="7032"/>
    <cellStyle name="Standard 2 6 7 2 3" xfId="5431"/>
    <cellStyle name="Standard 2 6 7 3" xfId="3028"/>
    <cellStyle name="Standard 2 6 7 3 2" xfId="6232"/>
    <cellStyle name="Standard 2 6 7 4" xfId="4631"/>
    <cellStyle name="Standard 2 6 7_Kat 2" xfId="1970"/>
    <cellStyle name="Standard 2 6 8" xfId="346"/>
    <cellStyle name="Standard 2 6 8 2" xfId="1148"/>
    <cellStyle name="Standard 2 6 8 2 2" xfId="3509"/>
    <cellStyle name="Standard 2 6 8 2 2 2" xfId="6712"/>
    <cellStyle name="Standard 2 6 8 2 3" xfId="5111"/>
    <cellStyle name="Standard 2 6 8 3" xfId="2708"/>
    <cellStyle name="Standard 2 6 8 3 2" xfId="5912"/>
    <cellStyle name="Standard 2 6 8 4" xfId="4311"/>
    <cellStyle name="Standard 2 6 8_Kat 2" xfId="1971"/>
    <cellStyle name="Standard 2 6 9" xfId="828"/>
    <cellStyle name="Standard 2 6 9 2" xfId="3189"/>
    <cellStyle name="Standard 2 6 9 2 2" xfId="6392"/>
    <cellStyle name="Standard 2 6 9 3" xfId="4791"/>
    <cellStyle name="Standard 2 6_Kat 2" xfId="1932"/>
    <cellStyle name="Standard 2 7" xfId="23"/>
    <cellStyle name="Standard 2 7 10" xfId="2387"/>
    <cellStyle name="Standard 2 7 10 2" xfId="5591"/>
    <cellStyle name="Standard 2 7 11" xfId="3990"/>
    <cellStyle name="Standard 2 7 2" xfId="45"/>
    <cellStyle name="Standard 2 7 2 10" xfId="4010"/>
    <cellStyle name="Standard 2 7 2 2" xfId="85"/>
    <cellStyle name="Standard 2 7 2 2 2" xfId="165"/>
    <cellStyle name="Standard 2 7 2 2 2 2" xfId="325"/>
    <cellStyle name="Standard 2 7 2 2 2 2 2" xfId="805"/>
    <cellStyle name="Standard 2 7 2 2 2 2 2 2" xfId="1607"/>
    <cellStyle name="Standard 2 7 2 2 2 2 2 2 2" xfId="3968"/>
    <cellStyle name="Standard 2 7 2 2 2 2 2 2 2 2" xfId="7171"/>
    <cellStyle name="Standard 2 7 2 2 2 2 2 2 3" xfId="5570"/>
    <cellStyle name="Standard 2 7 2 2 2 2 2 3" xfId="3167"/>
    <cellStyle name="Standard 2 7 2 2 2 2 2 3 2" xfId="6371"/>
    <cellStyle name="Standard 2 7 2 2 2 2 2 4" xfId="4770"/>
    <cellStyle name="Standard 2 7 2 2 2 2 2_Kat 2" xfId="1977"/>
    <cellStyle name="Standard 2 7 2 2 2 2 3" xfId="1127"/>
    <cellStyle name="Standard 2 7 2 2 2 2 3 2" xfId="3488"/>
    <cellStyle name="Standard 2 7 2 2 2 2 3 2 2" xfId="6691"/>
    <cellStyle name="Standard 2 7 2 2 2 2 3 3" xfId="5090"/>
    <cellStyle name="Standard 2 7 2 2 2 2 4" xfId="2687"/>
    <cellStyle name="Standard 2 7 2 2 2 2 4 2" xfId="5891"/>
    <cellStyle name="Standard 2 7 2 2 2 2 5" xfId="4290"/>
    <cellStyle name="Standard 2 7 2 2 2 2_Kat 2" xfId="1976"/>
    <cellStyle name="Standard 2 7 2 2 2 3" xfId="485"/>
    <cellStyle name="Standard 2 7 2 2 2 3 2" xfId="1287"/>
    <cellStyle name="Standard 2 7 2 2 2 3 2 2" xfId="3648"/>
    <cellStyle name="Standard 2 7 2 2 2 3 2 2 2" xfId="6851"/>
    <cellStyle name="Standard 2 7 2 2 2 3 2 3" xfId="5250"/>
    <cellStyle name="Standard 2 7 2 2 2 3 3" xfId="2847"/>
    <cellStyle name="Standard 2 7 2 2 2 3 3 2" xfId="6051"/>
    <cellStyle name="Standard 2 7 2 2 2 3 4" xfId="4450"/>
    <cellStyle name="Standard 2 7 2 2 2 3_Kat 2" xfId="1978"/>
    <cellStyle name="Standard 2 7 2 2 2 4" xfId="967"/>
    <cellStyle name="Standard 2 7 2 2 2 4 2" xfId="3328"/>
    <cellStyle name="Standard 2 7 2 2 2 4 2 2" xfId="6531"/>
    <cellStyle name="Standard 2 7 2 2 2 4 3" xfId="4930"/>
    <cellStyle name="Standard 2 7 2 2 2 5" xfId="2527"/>
    <cellStyle name="Standard 2 7 2 2 2 5 2" xfId="5731"/>
    <cellStyle name="Standard 2 7 2 2 2 6" xfId="4130"/>
    <cellStyle name="Standard 2 7 2 2 2_Kat 2" xfId="1975"/>
    <cellStyle name="Standard 2 7 2 2 3" xfId="245"/>
    <cellStyle name="Standard 2 7 2 2 3 2" xfId="565"/>
    <cellStyle name="Standard 2 7 2 2 3 2 2" xfId="1367"/>
    <cellStyle name="Standard 2 7 2 2 3 2 2 2" xfId="3728"/>
    <cellStyle name="Standard 2 7 2 2 3 2 2 2 2" xfId="6931"/>
    <cellStyle name="Standard 2 7 2 2 3 2 2 3" xfId="5330"/>
    <cellStyle name="Standard 2 7 2 2 3 2 3" xfId="2927"/>
    <cellStyle name="Standard 2 7 2 2 3 2 3 2" xfId="6131"/>
    <cellStyle name="Standard 2 7 2 2 3 2 4" xfId="4530"/>
    <cellStyle name="Standard 2 7 2 2 3 2_Kat 2" xfId="1980"/>
    <cellStyle name="Standard 2 7 2 2 3 3" xfId="1047"/>
    <cellStyle name="Standard 2 7 2 2 3 3 2" xfId="3408"/>
    <cellStyle name="Standard 2 7 2 2 3 3 2 2" xfId="6611"/>
    <cellStyle name="Standard 2 7 2 2 3 3 3" xfId="5010"/>
    <cellStyle name="Standard 2 7 2 2 3 4" xfId="2607"/>
    <cellStyle name="Standard 2 7 2 2 3 4 2" xfId="5811"/>
    <cellStyle name="Standard 2 7 2 2 3 5" xfId="4210"/>
    <cellStyle name="Standard 2 7 2 2 3_Kat 2" xfId="1979"/>
    <cellStyle name="Standard 2 7 2 2 4" xfId="645"/>
    <cellStyle name="Standard 2 7 2 2 4 2" xfId="1447"/>
    <cellStyle name="Standard 2 7 2 2 4 2 2" xfId="3808"/>
    <cellStyle name="Standard 2 7 2 2 4 2 2 2" xfId="7011"/>
    <cellStyle name="Standard 2 7 2 2 4 2 3" xfId="5410"/>
    <cellStyle name="Standard 2 7 2 2 4 3" xfId="3007"/>
    <cellStyle name="Standard 2 7 2 2 4 3 2" xfId="6211"/>
    <cellStyle name="Standard 2 7 2 2 4 4" xfId="4610"/>
    <cellStyle name="Standard 2 7 2 2 4_Kat 2" xfId="1981"/>
    <cellStyle name="Standard 2 7 2 2 5" xfId="725"/>
    <cellStyle name="Standard 2 7 2 2 5 2" xfId="1527"/>
    <cellStyle name="Standard 2 7 2 2 5 2 2" xfId="3888"/>
    <cellStyle name="Standard 2 7 2 2 5 2 2 2" xfId="7091"/>
    <cellStyle name="Standard 2 7 2 2 5 2 3" xfId="5490"/>
    <cellStyle name="Standard 2 7 2 2 5 3" xfId="3087"/>
    <cellStyle name="Standard 2 7 2 2 5 3 2" xfId="6291"/>
    <cellStyle name="Standard 2 7 2 2 5 4" xfId="4690"/>
    <cellStyle name="Standard 2 7 2 2 5_Kat 2" xfId="1982"/>
    <cellStyle name="Standard 2 7 2 2 6" xfId="405"/>
    <cellStyle name="Standard 2 7 2 2 6 2" xfId="1207"/>
    <cellStyle name="Standard 2 7 2 2 6 2 2" xfId="3568"/>
    <cellStyle name="Standard 2 7 2 2 6 2 2 2" xfId="6771"/>
    <cellStyle name="Standard 2 7 2 2 6 2 3" xfId="5170"/>
    <cellStyle name="Standard 2 7 2 2 6 3" xfId="2767"/>
    <cellStyle name="Standard 2 7 2 2 6 3 2" xfId="5971"/>
    <cellStyle name="Standard 2 7 2 2 6 4" xfId="4370"/>
    <cellStyle name="Standard 2 7 2 2 6_Kat 2" xfId="1983"/>
    <cellStyle name="Standard 2 7 2 2 7" xfId="887"/>
    <cellStyle name="Standard 2 7 2 2 7 2" xfId="3248"/>
    <cellStyle name="Standard 2 7 2 2 7 2 2" xfId="6451"/>
    <cellStyle name="Standard 2 7 2 2 7 3" xfId="4850"/>
    <cellStyle name="Standard 2 7 2 2 8" xfId="2447"/>
    <cellStyle name="Standard 2 7 2 2 8 2" xfId="5651"/>
    <cellStyle name="Standard 2 7 2 2 9" xfId="4050"/>
    <cellStyle name="Standard 2 7 2 2_Kat 2" xfId="1974"/>
    <cellStyle name="Standard 2 7 2 3" xfId="125"/>
    <cellStyle name="Standard 2 7 2 3 2" xfId="285"/>
    <cellStyle name="Standard 2 7 2 3 2 2" xfId="765"/>
    <cellStyle name="Standard 2 7 2 3 2 2 2" xfId="1567"/>
    <cellStyle name="Standard 2 7 2 3 2 2 2 2" xfId="3928"/>
    <cellStyle name="Standard 2 7 2 3 2 2 2 2 2" xfId="7131"/>
    <cellStyle name="Standard 2 7 2 3 2 2 2 3" xfId="5530"/>
    <cellStyle name="Standard 2 7 2 3 2 2 3" xfId="3127"/>
    <cellStyle name="Standard 2 7 2 3 2 2 3 2" xfId="6331"/>
    <cellStyle name="Standard 2 7 2 3 2 2 4" xfId="4730"/>
    <cellStyle name="Standard 2 7 2 3 2 2_Kat 2" xfId="1986"/>
    <cellStyle name="Standard 2 7 2 3 2 3" xfId="1087"/>
    <cellStyle name="Standard 2 7 2 3 2 3 2" xfId="3448"/>
    <cellStyle name="Standard 2 7 2 3 2 3 2 2" xfId="6651"/>
    <cellStyle name="Standard 2 7 2 3 2 3 3" xfId="5050"/>
    <cellStyle name="Standard 2 7 2 3 2 4" xfId="2647"/>
    <cellStyle name="Standard 2 7 2 3 2 4 2" xfId="5851"/>
    <cellStyle name="Standard 2 7 2 3 2 5" xfId="4250"/>
    <cellStyle name="Standard 2 7 2 3 2_Kat 2" xfId="1985"/>
    <cellStyle name="Standard 2 7 2 3 3" xfId="445"/>
    <cellStyle name="Standard 2 7 2 3 3 2" xfId="1247"/>
    <cellStyle name="Standard 2 7 2 3 3 2 2" xfId="3608"/>
    <cellStyle name="Standard 2 7 2 3 3 2 2 2" xfId="6811"/>
    <cellStyle name="Standard 2 7 2 3 3 2 3" xfId="5210"/>
    <cellStyle name="Standard 2 7 2 3 3 3" xfId="2807"/>
    <cellStyle name="Standard 2 7 2 3 3 3 2" xfId="6011"/>
    <cellStyle name="Standard 2 7 2 3 3 4" xfId="4410"/>
    <cellStyle name="Standard 2 7 2 3 3_Kat 2" xfId="1987"/>
    <cellStyle name="Standard 2 7 2 3 4" xfId="927"/>
    <cellStyle name="Standard 2 7 2 3 4 2" xfId="3288"/>
    <cellStyle name="Standard 2 7 2 3 4 2 2" xfId="6491"/>
    <cellStyle name="Standard 2 7 2 3 4 3" xfId="4890"/>
    <cellStyle name="Standard 2 7 2 3 5" xfId="2487"/>
    <cellStyle name="Standard 2 7 2 3 5 2" xfId="5691"/>
    <cellStyle name="Standard 2 7 2 3 6" xfId="4090"/>
    <cellStyle name="Standard 2 7 2 3_Kat 2" xfId="1984"/>
    <cellStyle name="Standard 2 7 2 4" xfId="205"/>
    <cellStyle name="Standard 2 7 2 4 2" xfId="525"/>
    <cellStyle name="Standard 2 7 2 4 2 2" xfId="1327"/>
    <cellStyle name="Standard 2 7 2 4 2 2 2" xfId="3688"/>
    <cellStyle name="Standard 2 7 2 4 2 2 2 2" xfId="6891"/>
    <cellStyle name="Standard 2 7 2 4 2 2 3" xfId="5290"/>
    <cellStyle name="Standard 2 7 2 4 2 3" xfId="2887"/>
    <cellStyle name="Standard 2 7 2 4 2 3 2" xfId="6091"/>
    <cellStyle name="Standard 2 7 2 4 2 4" xfId="4490"/>
    <cellStyle name="Standard 2 7 2 4 2_Kat 2" xfId="1989"/>
    <cellStyle name="Standard 2 7 2 4 3" xfId="1007"/>
    <cellStyle name="Standard 2 7 2 4 3 2" xfId="3368"/>
    <cellStyle name="Standard 2 7 2 4 3 2 2" xfId="6571"/>
    <cellStyle name="Standard 2 7 2 4 3 3" xfId="4970"/>
    <cellStyle name="Standard 2 7 2 4 4" xfId="2567"/>
    <cellStyle name="Standard 2 7 2 4 4 2" xfId="5771"/>
    <cellStyle name="Standard 2 7 2 4 5" xfId="4170"/>
    <cellStyle name="Standard 2 7 2 4_Kat 2" xfId="1988"/>
    <cellStyle name="Standard 2 7 2 5" xfId="605"/>
    <cellStyle name="Standard 2 7 2 5 2" xfId="1407"/>
    <cellStyle name="Standard 2 7 2 5 2 2" xfId="3768"/>
    <cellStyle name="Standard 2 7 2 5 2 2 2" xfId="6971"/>
    <cellStyle name="Standard 2 7 2 5 2 3" xfId="5370"/>
    <cellStyle name="Standard 2 7 2 5 3" xfId="2967"/>
    <cellStyle name="Standard 2 7 2 5 3 2" xfId="6171"/>
    <cellStyle name="Standard 2 7 2 5 4" xfId="4570"/>
    <cellStyle name="Standard 2 7 2 5_Kat 2" xfId="1990"/>
    <cellStyle name="Standard 2 7 2 6" xfId="685"/>
    <cellStyle name="Standard 2 7 2 6 2" xfId="1487"/>
    <cellStyle name="Standard 2 7 2 6 2 2" xfId="3848"/>
    <cellStyle name="Standard 2 7 2 6 2 2 2" xfId="7051"/>
    <cellStyle name="Standard 2 7 2 6 2 3" xfId="5450"/>
    <cellStyle name="Standard 2 7 2 6 3" xfId="3047"/>
    <cellStyle name="Standard 2 7 2 6 3 2" xfId="6251"/>
    <cellStyle name="Standard 2 7 2 6 4" xfId="4650"/>
    <cellStyle name="Standard 2 7 2 6_Kat 2" xfId="1991"/>
    <cellStyle name="Standard 2 7 2 7" xfId="365"/>
    <cellStyle name="Standard 2 7 2 7 2" xfId="1167"/>
    <cellStyle name="Standard 2 7 2 7 2 2" xfId="3528"/>
    <cellStyle name="Standard 2 7 2 7 2 2 2" xfId="6731"/>
    <cellStyle name="Standard 2 7 2 7 2 3" xfId="5130"/>
    <cellStyle name="Standard 2 7 2 7 3" xfId="2727"/>
    <cellStyle name="Standard 2 7 2 7 3 2" xfId="5931"/>
    <cellStyle name="Standard 2 7 2 7 4" xfId="4330"/>
    <cellStyle name="Standard 2 7 2 7_Kat 2" xfId="1992"/>
    <cellStyle name="Standard 2 7 2 8" xfId="847"/>
    <cellStyle name="Standard 2 7 2 8 2" xfId="3208"/>
    <cellStyle name="Standard 2 7 2 8 2 2" xfId="6411"/>
    <cellStyle name="Standard 2 7 2 8 3" xfId="4810"/>
    <cellStyle name="Standard 2 7 2 9" xfId="2407"/>
    <cellStyle name="Standard 2 7 2 9 2" xfId="5611"/>
    <cellStyle name="Standard 2 7 2_Kat 2" xfId="1973"/>
    <cellStyle name="Standard 2 7 3" xfId="65"/>
    <cellStyle name="Standard 2 7 3 2" xfId="145"/>
    <cellStyle name="Standard 2 7 3 2 2" xfId="305"/>
    <cellStyle name="Standard 2 7 3 2 2 2" xfId="785"/>
    <cellStyle name="Standard 2 7 3 2 2 2 2" xfId="1587"/>
    <cellStyle name="Standard 2 7 3 2 2 2 2 2" xfId="3948"/>
    <cellStyle name="Standard 2 7 3 2 2 2 2 2 2" xfId="7151"/>
    <cellStyle name="Standard 2 7 3 2 2 2 2 3" xfId="5550"/>
    <cellStyle name="Standard 2 7 3 2 2 2 3" xfId="3147"/>
    <cellStyle name="Standard 2 7 3 2 2 2 3 2" xfId="6351"/>
    <cellStyle name="Standard 2 7 3 2 2 2 4" xfId="4750"/>
    <cellStyle name="Standard 2 7 3 2 2 2_Kat 2" xfId="1996"/>
    <cellStyle name="Standard 2 7 3 2 2 3" xfId="1107"/>
    <cellStyle name="Standard 2 7 3 2 2 3 2" xfId="3468"/>
    <cellStyle name="Standard 2 7 3 2 2 3 2 2" xfId="6671"/>
    <cellStyle name="Standard 2 7 3 2 2 3 3" xfId="5070"/>
    <cellStyle name="Standard 2 7 3 2 2 4" xfId="2667"/>
    <cellStyle name="Standard 2 7 3 2 2 4 2" xfId="5871"/>
    <cellStyle name="Standard 2 7 3 2 2 5" xfId="4270"/>
    <cellStyle name="Standard 2 7 3 2 2_Kat 2" xfId="1995"/>
    <cellStyle name="Standard 2 7 3 2 3" xfId="465"/>
    <cellStyle name="Standard 2 7 3 2 3 2" xfId="1267"/>
    <cellStyle name="Standard 2 7 3 2 3 2 2" xfId="3628"/>
    <cellStyle name="Standard 2 7 3 2 3 2 2 2" xfId="6831"/>
    <cellStyle name="Standard 2 7 3 2 3 2 3" xfId="5230"/>
    <cellStyle name="Standard 2 7 3 2 3 3" xfId="2827"/>
    <cellStyle name="Standard 2 7 3 2 3 3 2" xfId="6031"/>
    <cellStyle name="Standard 2 7 3 2 3 4" xfId="4430"/>
    <cellStyle name="Standard 2 7 3 2 3_Kat 2" xfId="1997"/>
    <cellStyle name="Standard 2 7 3 2 4" xfId="947"/>
    <cellStyle name="Standard 2 7 3 2 4 2" xfId="3308"/>
    <cellStyle name="Standard 2 7 3 2 4 2 2" xfId="6511"/>
    <cellStyle name="Standard 2 7 3 2 4 3" xfId="4910"/>
    <cellStyle name="Standard 2 7 3 2 5" xfId="2507"/>
    <cellStyle name="Standard 2 7 3 2 5 2" xfId="5711"/>
    <cellStyle name="Standard 2 7 3 2 6" xfId="4110"/>
    <cellStyle name="Standard 2 7 3 2_Kat 2" xfId="1994"/>
    <cellStyle name="Standard 2 7 3 3" xfId="225"/>
    <cellStyle name="Standard 2 7 3 3 2" xfId="545"/>
    <cellStyle name="Standard 2 7 3 3 2 2" xfId="1347"/>
    <cellStyle name="Standard 2 7 3 3 2 2 2" xfId="3708"/>
    <cellStyle name="Standard 2 7 3 3 2 2 2 2" xfId="6911"/>
    <cellStyle name="Standard 2 7 3 3 2 2 3" xfId="5310"/>
    <cellStyle name="Standard 2 7 3 3 2 3" xfId="2907"/>
    <cellStyle name="Standard 2 7 3 3 2 3 2" xfId="6111"/>
    <cellStyle name="Standard 2 7 3 3 2 4" xfId="4510"/>
    <cellStyle name="Standard 2 7 3 3 2_Kat 2" xfId="1999"/>
    <cellStyle name="Standard 2 7 3 3 3" xfId="1027"/>
    <cellStyle name="Standard 2 7 3 3 3 2" xfId="3388"/>
    <cellStyle name="Standard 2 7 3 3 3 2 2" xfId="6591"/>
    <cellStyle name="Standard 2 7 3 3 3 3" xfId="4990"/>
    <cellStyle name="Standard 2 7 3 3 4" xfId="2587"/>
    <cellStyle name="Standard 2 7 3 3 4 2" xfId="5791"/>
    <cellStyle name="Standard 2 7 3 3 5" xfId="4190"/>
    <cellStyle name="Standard 2 7 3 3_Kat 2" xfId="1998"/>
    <cellStyle name="Standard 2 7 3 4" xfId="625"/>
    <cellStyle name="Standard 2 7 3 4 2" xfId="1427"/>
    <cellStyle name="Standard 2 7 3 4 2 2" xfId="3788"/>
    <cellStyle name="Standard 2 7 3 4 2 2 2" xfId="6991"/>
    <cellStyle name="Standard 2 7 3 4 2 3" xfId="5390"/>
    <cellStyle name="Standard 2 7 3 4 3" xfId="2987"/>
    <cellStyle name="Standard 2 7 3 4 3 2" xfId="6191"/>
    <cellStyle name="Standard 2 7 3 4 4" xfId="4590"/>
    <cellStyle name="Standard 2 7 3 4_Kat 2" xfId="2000"/>
    <cellStyle name="Standard 2 7 3 5" xfId="705"/>
    <cellStyle name="Standard 2 7 3 5 2" xfId="1507"/>
    <cellStyle name="Standard 2 7 3 5 2 2" xfId="3868"/>
    <cellStyle name="Standard 2 7 3 5 2 2 2" xfId="7071"/>
    <cellStyle name="Standard 2 7 3 5 2 3" xfId="5470"/>
    <cellStyle name="Standard 2 7 3 5 3" xfId="3067"/>
    <cellStyle name="Standard 2 7 3 5 3 2" xfId="6271"/>
    <cellStyle name="Standard 2 7 3 5 4" xfId="4670"/>
    <cellStyle name="Standard 2 7 3 5_Kat 2" xfId="2001"/>
    <cellStyle name="Standard 2 7 3 6" xfId="385"/>
    <cellStyle name="Standard 2 7 3 6 2" xfId="1187"/>
    <cellStyle name="Standard 2 7 3 6 2 2" xfId="3548"/>
    <cellStyle name="Standard 2 7 3 6 2 2 2" xfId="6751"/>
    <cellStyle name="Standard 2 7 3 6 2 3" xfId="5150"/>
    <cellStyle name="Standard 2 7 3 6 3" xfId="2747"/>
    <cellStyle name="Standard 2 7 3 6 3 2" xfId="5951"/>
    <cellStyle name="Standard 2 7 3 6 4" xfId="4350"/>
    <cellStyle name="Standard 2 7 3 6_Kat 2" xfId="2002"/>
    <cellStyle name="Standard 2 7 3 7" xfId="867"/>
    <cellStyle name="Standard 2 7 3 7 2" xfId="3228"/>
    <cellStyle name="Standard 2 7 3 7 2 2" xfId="6431"/>
    <cellStyle name="Standard 2 7 3 7 3" xfId="4830"/>
    <cellStyle name="Standard 2 7 3 8" xfId="2427"/>
    <cellStyle name="Standard 2 7 3 8 2" xfId="5631"/>
    <cellStyle name="Standard 2 7 3 9" xfId="4030"/>
    <cellStyle name="Standard 2 7 3_Kat 2" xfId="1993"/>
    <cellStyle name="Standard 2 7 4" xfId="105"/>
    <cellStyle name="Standard 2 7 4 2" xfId="265"/>
    <cellStyle name="Standard 2 7 4 2 2" xfId="745"/>
    <cellStyle name="Standard 2 7 4 2 2 2" xfId="1547"/>
    <cellStyle name="Standard 2 7 4 2 2 2 2" xfId="3908"/>
    <cellStyle name="Standard 2 7 4 2 2 2 2 2" xfId="7111"/>
    <cellStyle name="Standard 2 7 4 2 2 2 3" xfId="5510"/>
    <cellStyle name="Standard 2 7 4 2 2 3" xfId="3107"/>
    <cellStyle name="Standard 2 7 4 2 2 3 2" xfId="6311"/>
    <cellStyle name="Standard 2 7 4 2 2 4" xfId="4710"/>
    <cellStyle name="Standard 2 7 4 2 2_Kat 2" xfId="2005"/>
    <cellStyle name="Standard 2 7 4 2 3" xfId="1067"/>
    <cellStyle name="Standard 2 7 4 2 3 2" xfId="3428"/>
    <cellStyle name="Standard 2 7 4 2 3 2 2" xfId="6631"/>
    <cellStyle name="Standard 2 7 4 2 3 3" xfId="5030"/>
    <cellStyle name="Standard 2 7 4 2 4" xfId="2627"/>
    <cellStyle name="Standard 2 7 4 2 4 2" xfId="5831"/>
    <cellStyle name="Standard 2 7 4 2 5" xfId="4230"/>
    <cellStyle name="Standard 2 7 4 2_Kat 2" xfId="2004"/>
    <cellStyle name="Standard 2 7 4 3" xfId="425"/>
    <cellStyle name="Standard 2 7 4 3 2" xfId="1227"/>
    <cellStyle name="Standard 2 7 4 3 2 2" xfId="3588"/>
    <cellStyle name="Standard 2 7 4 3 2 2 2" xfId="6791"/>
    <cellStyle name="Standard 2 7 4 3 2 3" xfId="5190"/>
    <cellStyle name="Standard 2 7 4 3 3" xfId="2787"/>
    <cellStyle name="Standard 2 7 4 3 3 2" xfId="5991"/>
    <cellStyle name="Standard 2 7 4 3 4" xfId="4390"/>
    <cellStyle name="Standard 2 7 4 3_Kat 2" xfId="2006"/>
    <cellStyle name="Standard 2 7 4 4" xfId="907"/>
    <cellStyle name="Standard 2 7 4 4 2" xfId="3268"/>
    <cellStyle name="Standard 2 7 4 4 2 2" xfId="6471"/>
    <cellStyle name="Standard 2 7 4 4 3" xfId="4870"/>
    <cellStyle name="Standard 2 7 4 5" xfId="2467"/>
    <cellStyle name="Standard 2 7 4 5 2" xfId="5671"/>
    <cellStyle name="Standard 2 7 4 6" xfId="4070"/>
    <cellStyle name="Standard 2 7 4_Kat 2" xfId="2003"/>
    <cellStyle name="Standard 2 7 5" xfId="185"/>
    <cellStyle name="Standard 2 7 5 2" xfId="505"/>
    <cellStyle name="Standard 2 7 5 2 2" xfId="1307"/>
    <cellStyle name="Standard 2 7 5 2 2 2" xfId="3668"/>
    <cellStyle name="Standard 2 7 5 2 2 2 2" xfId="6871"/>
    <cellStyle name="Standard 2 7 5 2 2 3" xfId="5270"/>
    <cellStyle name="Standard 2 7 5 2 3" xfId="2867"/>
    <cellStyle name="Standard 2 7 5 2 3 2" xfId="6071"/>
    <cellStyle name="Standard 2 7 5 2 4" xfId="4470"/>
    <cellStyle name="Standard 2 7 5 2_Kat 2" xfId="2008"/>
    <cellStyle name="Standard 2 7 5 3" xfId="987"/>
    <cellStyle name="Standard 2 7 5 3 2" xfId="3348"/>
    <cellStyle name="Standard 2 7 5 3 2 2" xfId="6551"/>
    <cellStyle name="Standard 2 7 5 3 3" xfId="4950"/>
    <cellStyle name="Standard 2 7 5 4" xfId="2547"/>
    <cellStyle name="Standard 2 7 5 4 2" xfId="5751"/>
    <cellStyle name="Standard 2 7 5 5" xfId="4150"/>
    <cellStyle name="Standard 2 7 5_Kat 2" xfId="2007"/>
    <cellStyle name="Standard 2 7 6" xfId="585"/>
    <cellStyle name="Standard 2 7 6 2" xfId="1387"/>
    <cellStyle name="Standard 2 7 6 2 2" xfId="3748"/>
    <cellStyle name="Standard 2 7 6 2 2 2" xfId="6951"/>
    <cellStyle name="Standard 2 7 6 2 3" xfId="5350"/>
    <cellStyle name="Standard 2 7 6 3" xfId="2947"/>
    <cellStyle name="Standard 2 7 6 3 2" xfId="6151"/>
    <cellStyle name="Standard 2 7 6 4" xfId="4550"/>
    <cellStyle name="Standard 2 7 6_Kat 2" xfId="2009"/>
    <cellStyle name="Standard 2 7 7" xfId="665"/>
    <cellStyle name="Standard 2 7 7 2" xfId="1467"/>
    <cellStyle name="Standard 2 7 7 2 2" xfId="3828"/>
    <cellStyle name="Standard 2 7 7 2 2 2" xfId="7031"/>
    <cellStyle name="Standard 2 7 7 2 3" xfId="5430"/>
    <cellStyle name="Standard 2 7 7 3" xfId="3027"/>
    <cellStyle name="Standard 2 7 7 3 2" xfId="6231"/>
    <cellStyle name="Standard 2 7 7 4" xfId="4630"/>
    <cellStyle name="Standard 2 7 7_Kat 2" xfId="2010"/>
    <cellStyle name="Standard 2 7 8" xfId="345"/>
    <cellStyle name="Standard 2 7 8 2" xfId="1147"/>
    <cellStyle name="Standard 2 7 8 2 2" xfId="3508"/>
    <cellStyle name="Standard 2 7 8 2 2 2" xfId="6711"/>
    <cellStyle name="Standard 2 7 8 2 3" xfId="5110"/>
    <cellStyle name="Standard 2 7 8 3" xfId="2707"/>
    <cellStyle name="Standard 2 7 8 3 2" xfId="5911"/>
    <cellStyle name="Standard 2 7 8 4" xfId="4310"/>
    <cellStyle name="Standard 2 7 8_Kat 2" xfId="2011"/>
    <cellStyle name="Standard 2 7 9" xfId="827"/>
    <cellStyle name="Standard 2 7 9 2" xfId="3188"/>
    <cellStyle name="Standard 2 7 9 2 2" xfId="6391"/>
    <cellStyle name="Standard 2 7 9 3" xfId="4790"/>
    <cellStyle name="Standard 2 7_Kat 2" xfId="1972"/>
    <cellStyle name="Standard 2 8" xfId="27"/>
    <cellStyle name="Standard 2 8 10" xfId="2391"/>
    <cellStyle name="Standard 2 8 10 2" xfId="5595"/>
    <cellStyle name="Standard 2 8 11" xfId="3994"/>
    <cellStyle name="Standard 2 8 2" xfId="49"/>
    <cellStyle name="Standard 2 8 2 10" xfId="4014"/>
    <cellStyle name="Standard 2 8 2 2" xfId="89"/>
    <cellStyle name="Standard 2 8 2 2 2" xfId="169"/>
    <cellStyle name="Standard 2 8 2 2 2 2" xfId="329"/>
    <cellStyle name="Standard 2 8 2 2 2 2 2" xfId="809"/>
    <cellStyle name="Standard 2 8 2 2 2 2 2 2" xfId="1611"/>
    <cellStyle name="Standard 2 8 2 2 2 2 2 2 2" xfId="3972"/>
    <cellStyle name="Standard 2 8 2 2 2 2 2 2 2 2" xfId="7175"/>
    <cellStyle name="Standard 2 8 2 2 2 2 2 2 3" xfId="5574"/>
    <cellStyle name="Standard 2 8 2 2 2 2 2 3" xfId="3171"/>
    <cellStyle name="Standard 2 8 2 2 2 2 2 3 2" xfId="6375"/>
    <cellStyle name="Standard 2 8 2 2 2 2 2 4" xfId="4774"/>
    <cellStyle name="Standard 2 8 2 2 2 2 2_Kat 2" xfId="2017"/>
    <cellStyle name="Standard 2 8 2 2 2 2 3" xfId="1131"/>
    <cellStyle name="Standard 2 8 2 2 2 2 3 2" xfId="3492"/>
    <cellStyle name="Standard 2 8 2 2 2 2 3 2 2" xfId="6695"/>
    <cellStyle name="Standard 2 8 2 2 2 2 3 3" xfId="5094"/>
    <cellStyle name="Standard 2 8 2 2 2 2 4" xfId="2691"/>
    <cellStyle name="Standard 2 8 2 2 2 2 4 2" xfId="5895"/>
    <cellStyle name="Standard 2 8 2 2 2 2 5" xfId="4294"/>
    <cellStyle name="Standard 2 8 2 2 2 2_Kat 2" xfId="2016"/>
    <cellStyle name="Standard 2 8 2 2 2 3" xfId="489"/>
    <cellStyle name="Standard 2 8 2 2 2 3 2" xfId="1291"/>
    <cellStyle name="Standard 2 8 2 2 2 3 2 2" xfId="3652"/>
    <cellStyle name="Standard 2 8 2 2 2 3 2 2 2" xfId="6855"/>
    <cellStyle name="Standard 2 8 2 2 2 3 2 3" xfId="5254"/>
    <cellStyle name="Standard 2 8 2 2 2 3 3" xfId="2851"/>
    <cellStyle name="Standard 2 8 2 2 2 3 3 2" xfId="6055"/>
    <cellStyle name="Standard 2 8 2 2 2 3 4" xfId="4454"/>
    <cellStyle name="Standard 2 8 2 2 2 3_Kat 2" xfId="2018"/>
    <cellStyle name="Standard 2 8 2 2 2 4" xfId="971"/>
    <cellStyle name="Standard 2 8 2 2 2 4 2" xfId="3332"/>
    <cellStyle name="Standard 2 8 2 2 2 4 2 2" xfId="6535"/>
    <cellStyle name="Standard 2 8 2 2 2 4 3" xfId="4934"/>
    <cellStyle name="Standard 2 8 2 2 2 5" xfId="2531"/>
    <cellStyle name="Standard 2 8 2 2 2 5 2" xfId="5735"/>
    <cellStyle name="Standard 2 8 2 2 2 6" xfId="4134"/>
    <cellStyle name="Standard 2 8 2 2 2_Kat 2" xfId="2015"/>
    <cellStyle name="Standard 2 8 2 2 3" xfId="249"/>
    <cellStyle name="Standard 2 8 2 2 3 2" xfId="569"/>
    <cellStyle name="Standard 2 8 2 2 3 2 2" xfId="1371"/>
    <cellStyle name="Standard 2 8 2 2 3 2 2 2" xfId="3732"/>
    <cellStyle name="Standard 2 8 2 2 3 2 2 2 2" xfId="6935"/>
    <cellStyle name="Standard 2 8 2 2 3 2 2 3" xfId="5334"/>
    <cellStyle name="Standard 2 8 2 2 3 2 3" xfId="2931"/>
    <cellStyle name="Standard 2 8 2 2 3 2 3 2" xfId="6135"/>
    <cellStyle name="Standard 2 8 2 2 3 2 4" xfId="4534"/>
    <cellStyle name="Standard 2 8 2 2 3 2_Kat 2" xfId="2020"/>
    <cellStyle name="Standard 2 8 2 2 3 3" xfId="1051"/>
    <cellStyle name="Standard 2 8 2 2 3 3 2" xfId="3412"/>
    <cellStyle name="Standard 2 8 2 2 3 3 2 2" xfId="6615"/>
    <cellStyle name="Standard 2 8 2 2 3 3 3" xfId="5014"/>
    <cellStyle name="Standard 2 8 2 2 3 4" xfId="2611"/>
    <cellStyle name="Standard 2 8 2 2 3 4 2" xfId="5815"/>
    <cellStyle name="Standard 2 8 2 2 3 5" xfId="4214"/>
    <cellStyle name="Standard 2 8 2 2 3_Kat 2" xfId="2019"/>
    <cellStyle name="Standard 2 8 2 2 4" xfId="649"/>
    <cellStyle name="Standard 2 8 2 2 4 2" xfId="1451"/>
    <cellStyle name="Standard 2 8 2 2 4 2 2" xfId="3812"/>
    <cellStyle name="Standard 2 8 2 2 4 2 2 2" xfId="7015"/>
    <cellStyle name="Standard 2 8 2 2 4 2 3" xfId="5414"/>
    <cellStyle name="Standard 2 8 2 2 4 3" xfId="3011"/>
    <cellStyle name="Standard 2 8 2 2 4 3 2" xfId="6215"/>
    <cellStyle name="Standard 2 8 2 2 4 4" xfId="4614"/>
    <cellStyle name="Standard 2 8 2 2 4_Kat 2" xfId="2021"/>
    <cellStyle name="Standard 2 8 2 2 5" xfId="729"/>
    <cellStyle name="Standard 2 8 2 2 5 2" xfId="1531"/>
    <cellStyle name="Standard 2 8 2 2 5 2 2" xfId="3892"/>
    <cellStyle name="Standard 2 8 2 2 5 2 2 2" xfId="7095"/>
    <cellStyle name="Standard 2 8 2 2 5 2 3" xfId="5494"/>
    <cellStyle name="Standard 2 8 2 2 5 3" xfId="3091"/>
    <cellStyle name="Standard 2 8 2 2 5 3 2" xfId="6295"/>
    <cellStyle name="Standard 2 8 2 2 5 4" xfId="4694"/>
    <cellStyle name="Standard 2 8 2 2 5_Kat 2" xfId="2022"/>
    <cellStyle name="Standard 2 8 2 2 6" xfId="409"/>
    <cellStyle name="Standard 2 8 2 2 6 2" xfId="1211"/>
    <cellStyle name="Standard 2 8 2 2 6 2 2" xfId="3572"/>
    <cellStyle name="Standard 2 8 2 2 6 2 2 2" xfId="6775"/>
    <cellStyle name="Standard 2 8 2 2 6 2 3" xfId="5174"/>
    <cellStyle name="Standard 2 8 2 2 6 3" xfId="2771"/>
    <cellStyle name="Standard 2 8 2 2 6 3 2" xfId="5975"/>
    <cellStyle name="Standard 2 8 2 2 6 4" xfId="4374"/>
    <cellStyle name="Standard 2 8 2 2 6_Kat 2" xfId="2023"/>
    <cellStyle name="Standard 2 8 2 2 7" xfId="891"/>
    <cellStyle name="Standard 2 8 2 2 7 2" xfId="3252"/>
    <cellStyle name="Standard 2 8 2 2 7 2 2" xfId="6455"/>
    <cellStyle name="Standard 2 8 2 2 7 3" xfId="4854"/>
    <cellStyle name="Standard 2 8 2 2 8" xfId="2451"/>
    <cellStyle name="Standard 2 8 2 2 8 2" xfId="5655"/>
    <cellStyle name="Standard 2 8 2 2 9" xfId="4054"/>
    <cellStyle name="Standard 2 8 2 2_Kat 2" xfId="2014"/>
    <cellStyle name="Standard 2 8 2 3" xfId="129"/>
    <cellStyle name="Standard 2 8 2 3 2" xfId="289"/>
    <cellStyle name="Standard 2 8 2 3 2 2" xfId="769"/>
    <cellStyle name="Standard 2 8 2 3 2 2 2" xfId="1571"/>
    <cellStyle name="Standard 2 8 2 3 2 2 2 2" xfId="3932"/>
    <cellStyle name="Standard 2 8 2 3 2 2 2 2 2" xfId="7135"/>
    <cellStyle name="Standard 2 8 2 3 2 2 2 3" xfId="5534"/>
    <cellStyle name="Standard 2 8 2 3 2 2 3" xfId="3131"/>
    <cellStyle name="Standard 2 8 2 3 2 2 3 2" xfId="6335"/>
    <cellStyle name="Standard 2 8 2 3 2 2 4" xfId="4734"/>
    <cellStyle name="Standard 2 8 2 3 2 2_Kat 2" xfId="2026"/>
    <cellStyle name="Standard 2 8 2 3 2 3" xfId="1091"/>
    <cellStyle name="Standard 2 8 2 3 2 3 2" xfId="3452"/>
    <cellStyle name="Standard 2 8 2 3 2 3 2 2" xfId="6655"/>
    <cellStyle name="Standard 2 8 2 3 2 3 3" xfId="5054"/>
    <cellStyle name="Standard 2 8 2 3 2 4" xfId="2651"/>
    <cellStyle name="Standard 2 8 2 3 2 4 2" xfId="5855"/>
    <cellStyle name="Standard 2 8 2 3 2 5" xfId="4254"/>
    <cellStyle name="Standard 2 8 2 3 2_Kat 2" xfId="2025"/>
    <cellStyle name="Standard 2 8 2 3 3" xfId="449"/>
    <cellStyle name="Standard 2 8 2 3 3 2" xfId="1251"/>
    <cellStyle name="Standard 2 8 2 3 3 2 2" xfId="3612"/>
    <cellStyle name="Standard 2 8 2 3 3 2 2 2" xfId="6815"/>
    <cellStyle name="Standard 2 8 2 3 3 2 3" xfId="5214"/>
    <cellStyle name="Standard 2 8 2 3 3 3" xfId="2811"/>
    <cellStyle name="Standard 2 8 2 3 3 3 2" xfId="6015"/>
    <cellStyle name="Standard 2 8 2 3 3 4" xfId="4414"/>
    <cellStyle name="Standard 2 8 2 3 3_Kat 2" xfId="2027"/>
    <cellStyle name="Standard 2 8 2 3 4" xfId="931"/>
    <cellStyle name="Standard 2 8 2 3 4 2" xfId="3292"/>
    <cellStyle name="Standard 2 8 2 3 4 2 2" xfId="6495"/>
    <cellStyle name="Standard 2 8 2 3 4 3" xfId="4894"/>
    <cellStyle name="Standard 2 8 2 3 5" xfId="2491"/>
    <cellStyle name="Standard 2 8 2 3 5 2" xfId="5695"/>
    <cellStyle name="Standard 2 8 2 3 6" xfId="4094"/>
    <cellStyle name="Standard 2 8 2 3_Kat 2" xfId="2024"/>
    <cellStyle name="Standard 2 8 2 4" xfId="209"/>
    <cellStyle name="Standard 2 8 2 4 2" xfId="529"/>
    <cellStyle name="Standard 2 8 2 4 2 2" xfId="1331"/>
    <cellStyle name="Standard 2 8 2 4 2 2 2" xfId="3692"/>
    <cellStyle name="Standard 2 8 2 4 2 2 2 2" xfId="6895"/>
    <cellStyle name="Standard 2 8 2 4 2 2 3" xfId="5294"/>
    <cellStyle name="Standard 2 8 2 4 2 3" xfId="2891"/>
    <cellStyle name="Standard 2 8 2 4 2 3 2" xfId="6095"/>
    <cellStyle name="Standard 2 8 2 4 2 4" xfId="4494"/>
    <cellStyle name="Standard 2 8 2 4 2_Kat 2" xfId="2029"/>
    <cellStyle name="Standard 2 8 2 4 3" xfId="1011"/>
    <cellStyle name="Standard 2 8 2 4 3 2" xfId="3372"/>
    <cellStyle name="Standard 2 8 2 4 3 2 2" xfId="6575"/>
    <cellStyle name="Standard 2 8 2 4 3 3" xfId="4974"/>
    <cellStyle name="Standard 2 8 2 4 4" xfId="2571"/>
    <cellStyle name="Standard 2 8 2 4 4 2" xfId="5775"/>
    <cellStyle name="Standard 2 8 2 4 5" xfId="4174"/>
    <cellStyle name="Standard 2 8 2 4_Kat 2" xfId="2028"/>
    <cellStyle name="Standard 2 8 2 5" xfId="609"/>
    <cellStyle name="Standard 2 8 2 5 2" xfId="1411"/>
    <cellStyle name="Standard 2 8 2 5 2 2" xfId="3772"/>
    <cellStyle name="Standard 2 8 2 5 2 2 2" xfId="6975"/>
    <cellStyle name="Standard 2 8 2 5 2 3" xfId="5374"/>
    <cellStyle name="Standard 2 8 2 5 3" xfId="2971"/>
    <cellStyle name="Standard 2 8 2 5 3 2" xfId="6175"/>
    <cellStyle name="Standard 2 8 2 5 4" xfId="4574"/>
    <cellStyle name="Standard 2 8 2 5_Kat 2" xfId="2030"/>
    <cellStyle name="Standard 2 8 2 6" xfId="689"/>
    <cellStyle name="Standard 2 8 2 6 2" xfId="1491"/>
    <cellStyle name="Standard 2 8 2 6 2 2" xfId="3852"/>
    <cellStyle name="Standard 2 8 2 6 2 2 2" xfId="7055"/>
    <cellStyle name="Standard 2 8 2 6 2 3" xfId="5454"/>
    <cellStyle name="Standard 2 8 2 6 3" xfId="3051"/>
    <cellStyle name="Standard 2 8 2 6 3 2" xfId="6255"/>
    <cellStyle name="Standard 2 8 2 6 4" xfId="4654"/>
    <cellStyle name="Standard 2 8 2 6_Kat 2" xfId="2031"/>
    <cellStyle name="Standard 2 8 2 7" xfId="369"/>
    <cellStyle name="Standard 2 8 2 7 2" xfId="1171"/>
    <cellStyle name="Standard 2 8 2 7 2 2" xfId="3532"/>
    <cellStyle name="Standard 2 8 2 7 2 2 2" xfId="6735"/>
    <cellStyle name="Standard 2 8 2 7 2 3" xfId="5134"/>
    <cellStyle name="Standard 2 8 2 7 3" xfId="2731"/>
    <cellStyle name="Standard 2 8 2 7 3 2" xfId="5935"/>
    <cellStyle name="Standard 2 8 2 7 4" xfId="4334"/>
    <cellStyle name="Standard 2 8 2 7_Kat 2" xfId="2032"/>
    <cellStyle name="Standard 2 8 2 8" xfId="851"/>
    <cellStyle name="Standard 2 8 2 8 2" xfId="3212"/>
    <cellStyle name="Standard 2 8 2 8 2 2" xfId="6415"/>
    <cellStyle name="Standard 2 8 2 8 3" xfId="4814"/>
    <cellStyle name="Standard 2 8 2 9" xfId="2411"/>
    <cellStyle name="Standard 2 8 2 9 2" xfId="5615"/>
    <cellStyle name="Standard 2 8 2_Kat 2" xfId="2013"/>
    <cellStyle name="Standard 2 8 3" xfId="69"/>
    <cellStyle name="Standard 2 8 3 2" xfId="149"/>
    <cellStyle name="Standard 2 8 3 2 2" xfId="309"/>
    <cellStyle name="Standard 2 8 3 2 2 2" xfId="789"/>
    <cellStyle name="Standard 2 8 3 2 2 2 2" xfId="1591"/>
    <cellStyle name="Standard 2 8 3 2 2 2 2 2" xfId="3952"/>
    <cellStyle name="Standard 2 8 3 2 2 2 2 2 2" xfId="7155"/>
    <cellStyle name="Standard 2 8 3 2 2 2 2 3" xfId="5554"/>
    <cellStyle name="Standard 2 8 3 2 2 2 3" xfId="3151"/>
    <cellStyle name="Standard 2 8 3 2 2 2 3 2" xfId="6355"/>
    <cellStyle name="Standard 2 8 3 2 2 2 4" xfId="4754"/>
    <cellStyle name="Standard 2 8 3 2 2 2_Kat 2" xfId="2036"/>
    <cellStyle name="Standard 2 8 3 2 2 3" xfId="1111"/>
    <cellStyle name="Standard 2 8 3 2 2 3 2" xfId="3472"/>
    <cellStyle name="Standard 2 8 3 2 2 3 2 2" xfId="6675"/>
    <cellStyle name="Standard 2 8 3 2 2 3 3" xfId="5074"/>
    <cellStyle name="Standard 2 8 3 2 2 4" xfId="2671"/>
    <cellStyle name="Standard 2 8 3 2 2 4 2" xfId="5875"/>
    <cellStyle name="Standard 2 8 3 2 2 5" xfId="4274"/>
    <cellStyle name="Standard 2 8 3 2 2_Kat 2" xfId="2035"/>
    <cellStyle name="Standard 2 8 3 2 3" xfId="469"/>
    <cellStyle name="Standard 2 8 3 2 3 2" xfId="1271"/>
    <cellStyle name="Standard 2 8 3 2 3 2 2" xfId="3632"/>
    <cellStyle name="Standard 2 8 3 2 3 2 2 2" xfId="6835"/>
    <cellStyle name="Standard 2 8 3 2 3 2 3" xfId="5234"/>
    <cellStyle name="Standard 2 8 3 2 3 3" xfId="2831"/>
    <cellStyle name="Standard 2 8 3 2 3 3 2" xfId="6035"/>
    <cellStyle name="Standard 2 8 3 2 3 4" xfId="4434"/>
    <cellStyle name="Standard 2 8 3 2 3_Kat 2" xfId="2037"/>
    <cellStyle name="Standard 2 8 3 2 4" xfId="951"/>
    <cellStyle name="Standard 2 8 3 2 4 2" xfId="3312"/>
    <cellStyle name="Standard 2 8 3 2 4 2 2" xfId="6515"/>
    <cellStyle name="Standard 2 8 3 2 4 3" xfId="4914"/>
    <cellStyle name="Standard 2 8 3 2 5" xfId="2511"/>
    <cellStyle name="Standard 2 8 3 2 5 2" xfId="5715"/>
    <cellStyle name="Standard 2 8 3 2 6" xfId="4114"/>
    <cellStyle name="Standard 2 8 3 2_Kat 2" xfId="2034"/>
    <cellStyle name="Standard 2 8 3 3" xfId="229"/>
    <cellStyle name="Standard 2 8 3 3 2" xfId="549"/>
    <cellStyle name="Standard 2 8 3 3 2 2" xfId="1351"/>
    <cellStyle name="Standard 2 8 3 3 2 2 2" xfId="3712"/>
    <cellStyle name="Standard 2 8 3 3 2 2 2 2" xfId="6915"/>
    <cellStyle name="Standard 2 8 3 3 2 2 3" xfId="5314"/>
    <cellStyle name="Standard 2 8 3 3 2 3" xfId="2911"/>
    <cellStyle name="Standard 2 8 3 3 2 3 2" xfId="6115"/>
    <cellStyle name="Standard 2 8 3 3 2 4" xfId="4514"/>
    <cellStyle name="Standard 2 8 3 3 2_Kat 2" xfId="2039"/>
    <cellStyle name="Standard 2 8 3 3 3" xfId="1031"/>
    <cellStyle name="Standard 2 8 3 3 3 2" xfId="3392"/>
    <cellStyle name="Standard 2 8 3 3 3 2 2" xfId="6595"/>
    <cellStyle name="Standard 2 8 3 3 3 3" xfId="4994"/>
    <cellStyle name="Standard 2 8 3 3 4" xfId="2591"/>
    <cellStyle name="Standard 2 8 3 3 4 2" xfId="5795"/>
    <cellStyle name="Standard 2 8 3 3 5" xfId="4194"/>
    <cellStyle name="Standard 2 8 3 3_Kat 2" xfId="2038"/>
    <cellStyle name="Standard 2 8 3 4" xfId="629"/>
    <cellStyle name="Standard 2 8 3 4 2" xfId="1431"/>
    <cellStyle name="Standard 2 8 3 4 2 2" xfId="3792"/>
    <cellStyle name="Standard 2 8 3 4 2 2 2" xfId="6995"/>
    <cellStyle name="Standard 2 8 3 4 2 3" xfId="5394"/>
    <cellStyle name="Standard 2 8 3 4 3" xfId="2991"/>
    <cellStyle name="Standard 2 8 3 4 3 2" xfId="6195"/>
    <cellStyle name="Standard 2 8 3 4 4" xfId="4594"/>
    <cellStyle name="Standard 2 8 3 4_Kat 2" xfId="2040"/>
    <cellStyle name="Standard 2 8 3 5" xfId="709"/>
    <cellStyle name="Standard 2 8 3 5 2" xfId="1511"/>
    <cellStyle name="Standard 2 8 3 5 2 2" xfId="3872"/>
    <cellStyle name="Standard 2 8 3 5 2 2 2" xfId="7075"/>
    <cellStyle name="Standard 2 8 3 5 2 3" xfId="5474"/>
    <cellStyle name="Standard 2 8 3 5 3" xfId="3071"/>
    <cellStyle name="Standard 2 8 3 5 3 2" xfId="6275"/>
    <cellStyle name="Standard 2 8 3 5 4" xfId="4674"/>
    <cellStyle name="Standard 2 8 3 5_Kat 2" xfId="2041"/>
    <cellStyle name="Standard 2 8 3 6" xfId="389"/>
    <cellStyle name="Standard 2 8 3 6 2" xfId="1191"/>
    <cellStyle name="Standard 2 8 3 6 2 2" xfId="3552"/>
    <cellStyle name="Standard 2 8 3 6 2 2 2" xfId="6755"/>
    <cellStyle name="Standard 2 8 3 6 2 3" xfId="5154"/>
    <cellStyle name="Standard 2 8 3 6 3" xfId="2751"/>
    <cellStyle name="Standard 2 8 3 6 3 2" xfId="5955"/>
    <cellStyle name="Standard 2 8 3 6 4" xfId="4354"/>
    <cellStyle name="Standard 2 8 3 6_Kat 2" xfId="2042"/>
    <cellStyle name="Standard 2 8 3 7" xfId="871"/>
    <cellStyle name="Standard 2 8 3 7 2" xfId="3232"/>
    <cellStyle name="Standard 2 8 3 7 2 2" xfId="6435"/>
    <cellStyle name="Standard 2 8 3 7 3" xfId="4834"/>
    <cellStyle name="Standard 2 8 3 8" xfId="2431"/>
    <cellStyle name="Standard 2 8 3 8 2" xfId="5635"/>
    <cellStyle name="Standard 2 8 3 9" xfId="4034"/>
    <cellStyle name="Standard 2 8 3_Kat 2" xfId="2033"/>
    <cellStyle name="Standard 2 8 4" xfId="109"/>
    <cellStyle name="Standard 2 8 4 2" xfId="269"/>
    <cellStyle name="Standard 2 8 4 2 2" xfId="749"/>
    <cellStyle name="Standard 2 8 4 2 2 2" xfId="1551"/>
    <cellStyle name="Standard 2 8 4 2 2 2 2" xfId="3912"/>
    <cellStyle name="Standard 2 8 4 2 2 2 2 2" xfId="7115"/>
    <cellStyle name="Standard 2 8 4 2 2 2 3" xfId="5514"/>
    <cellStyle name="Standard 2 8 4 2 2 3" xfId="3111"/>
    <cellStyle name="Standard 2 8 4 2 2 3 2" xfId="6315"/>
    <cellStyle name="Standard 2 8 4 2 2 4" xfId="4714"/>
    <cellStyle name="Standard 2 8 4 2 2_Kat 2" xfId="2045"/>
    <cellStyle name="Standard 2 8 4 2 3" xfId="1071"/>
    <cellStyle name="Standard 2 8 4 2 3 2" xfId="3432"/>
    <cellStyle name="Standard 2 8 4 2 3 2 2" xfId="6635"/>
    <cellStyle name="Standard 2 8 4 2 3 3" xfId="5034"/>
    <cellStyle name="Standard 2 8 4 2 4" xfId="2631"/>
    <cellStyle name="Standard 2 8 4 2 4 2" xfId="5835"/>
    <cellStyle name="Standard 2 8 4 2 5" xfId="4234"/>
    <cellStyle name="Standard 2 8 4 2_Kat 2" xfId="2044"/>
    <cellStyle name="Standard 2 8 4 3" xfId="429"/>
    <cellStyle name="Standard 2 8 4 3 2" xfId="1231"/>
    <cellStyle name="Standard 2 8 4 3 2 2" xfId="3592"/>
    <cellStyle name="Standard 2 8 4 3 2 2 2" xfId="6795"/>
    <cellStyle name="Standard 2 8 4 3 2 3" xfId="5194"/>
    <cellStyle name="Standard 2 8 4 3 3" xfId="2791"/>
    <cellStyle name="Standard 2 8 4 3 3 2" xfId="5995"/>
    <cellStyle name="Standard 2 8 4 3 4" xfId="4394"/>
    <cellStyle name="Standard 2 8 4 3_Kat 2" xfId="2046"/>
    <cellStyle name="Standard 2 8 4 4" xfId="911"/>
    <cellStyle name="Standard 2 8 4 4 2" xfId="3272"/>
    <cellStyle name="Standard 2 8 4 4 2 2" xfId="6475"/>
    <cellStyle name="Standard 2 8 4 4 3" xfId="4874"/>
    <cellStyle name="Standard 2 8 4 5" xfId="2471"/>
    <cellStyle name="Standard 2 8 4 5 2" xfId="5675"/>
    <cellStyle name="Standard 2 8 4 6" xfId="4074"/>
    <cellStyle name="Standard 2 8 4_Kat 2" xfId="2043"/>
    <cellStyle name="Standard 2 8 5" xfId="189"/>
    <cellStyle name="Standard 2 8 5 2" xfId="509"/>
    <cellStyle name="Standard 2 8 5 2 2" xfId="1311"/>
    <cellStyle name="Standard 2 8 5 2 2 2" xfId="3672"/>
    <cellStyle name="Standard 2 8 5 2 2 2 2" xfId="6875"/>
    <cellStyle name="Standard 2 8 5 2 2 3" xfId="5274"/>
    <cellStyle name="Standard 2 8 5 2 3" xfId="2871"/>
    <cellStyle name="Standard 2 8 5 2 3 2" xfId="6075"/>
    <cellStyle name="Standard 2 8 5 2 4" xfId="4474"/>
    <cellStyle name="Standard 2 8 5 2_Kat 2" xfId="2048"/>
    <cellStyle name="Standard 2 8 5 3" xfId="991"/>
    <cellStyle name="Standard 2 8 5 3 2" xfId="3352"/>
    <cellStyle name="Standard 2 8 5 3 2 2" xfId="6555"/>
    <cellStyle name="Standard 2 8 5 3 3" xfId="4954"/>
    <cellStyle name="Standard 2 8 5 4" xfId="2551"/>
    <cellStyle name="Standard 2 8 5 4 2" xfId="5755"/>
    <cellStyle name="Standard 2 8 5 5" xfId="4154"/>
    <cellStyle name="Standard 2 8 5_Kat 2" xfId="2047"/>
    <cellStyle name="Standard 2 8 6" xfId="589"/>
    <cellStyle name="Standard 2 8 6 2" xfId="1391"/>
    <cellStyle name="Standard 2 8 6 2 2" xfId="3752"/>
    <cellStyle name="Standard 2 8 6 2 2 2" xfId="6955"/>
    <cellStyle name="Standard 2 8 6 2 3" xfId="5354"/>
    <cellStyle name="Standard 2 8 6 3" xfId="2951"/>
    <cellStyle name="Standard 2 8 6 3 2" xfId="6155"/>
    <cellStyle name="Standard 2 8 6 4" xfId="4554"/>
    <cellStyle name="Standard 2 8 6_Kat 2" xfId="2049"/>
    <cellStyle name="Standard 2 8 7" xfId="669"/>
    <cellStyle name="Standard 2 8 7 2" xfId="1471"/>
    <cellStyle name="Standard 2 8 7 2 2" xfId="3832"/>
    <cellStyle name="Standard 2 8 7 2 2 2" xfId="7035"/>
    <cellStyle name="Standard 2 8 7 2 3" xfId="5434"/>
    <cellStyle name="Standard 2 8 7 3" xfId="3031"/>
    <cellStyle name="Standard 2 8 7 3 2" xfId="6235"/>
    <cellStyle name="Standard 2 8 7 4" xfId="4634"/>
    <cellStyle name="Standard 2 8 7_Kat 2" xfId="2050"/>
    <cellStyle name="Standard 2 8 8" xfId="349"/>
    <cellStyle name="Standard 2 8 8 2" xfId="1151"/>
    <cellStyle name="Standard 2 8 8 2 2" xfId="3512"/>
    <cellStyle name="Standard 2 8 8 2 2 2" xfId="6715"/>
    <cellStyle name="Standard 2 8 8 2 3" xfId="5114"/>
    <cellStyle name="Standard 2 8 8 3" xfId="2711"/>
    <cellStyle name="Standard 2 8 8 3 2" xfId="5915"/>
    <cellStyle name="Standard 2 8 8 4" xfId="4314"/>
    <cellStyle name="Standard 2 8 8_Kat 2" xfId="2051"/>
    <cellStyle name="Standard 2 8 9" xfId="831"/>
    <cellStyle name="Standard 2 8 9 2" xfId="3192"/>
    <cellStyle name="Standard 2 8 9 2 2" xfId="6395"/>
    <cellStyle name="Standard 2 8 9 3" xfId="4794"/>
    <cellStyle name="Standard 2 8_Kat 2" xfId="2012"/>
    <cellStyle name="Standard 2 9" xfId="26"/>
    <cellStyle name="Standard 2 9 10" xfId="2390"/>
    <cellStyle name="Standard 2 9 10 2" xfId="5594"/>
    <cellStyle name="Standard 2 9 11" xfId="3993"/>
    <cellStyle name="Standard 2 9 2" xfId="48"/>
    <cellStyle name="Standard 2 9 2 10" xfId="4013"/>
    <cellStyle name="Standard 2 9 2 2" xfId="88"/>
    <cellStyle name="Standard 2 9 2 2 2" xfId="168"/>
    <cellStyle name="Standard 2 9 2 2 2 2" xfId="328"/>
    <cellStyle name="Standard 2 9 2 2 2 2 2" xfId="808"/>
    <cellStyle name="Standard 2 9 2 2 2 2 2 2" xfId="1610"/>
    <cellStyle name="Standard 2 9 2 2 2 2 2 2 2" xfId="3971"/>
    <cellStyle name="Standard 2 9 2 2 2 2 2 2 2 2" xfId="7174"/>
    <cellStyle name="Standard 2 9 2 2 2 2 2 2 3" xfId="5573"/>
    <cellStyle name="Standard 2 9 2 2 2 2 2 3" xfId="3170"/>
    <cellStyle name="Standard 2 9 2 2 2 2 2 3 2" xfId="6374"/>
    <cellStyle name="Standard 2 9 2 2 2 2 2 4" xfId="4773"/>
    <cellStyle name="Standard 2 9 2 2 2 2 2_Kat 2" xfId="2057"/>
    <cellStyle name="Standard 2 9 2 2 2 2 3" xfId="1130"/>
    <cellStyle name="Standard 2 9 2 2 2 2 3 2" xfId="3491"/>
    <cellStyle name="Standard 2 9 2 2 2 2 3 2 2" xfId="6694"/>
    <cellStyle name="Standard 2 9 2 2 2 2 3 3" xfId="5093"/>
    <cellStyle name="Standard 2 9 2 2 2 2 4" xfId="2690"/>
    <cellStyle name="Standard 2 9 2 2 2 2 4 2" xfId="5894"/>
    <cellStyle name="Standard 2 9 2 2 2 2 5" xfId="4293"/>
    <cellStyle name="Standard 2 9 2 2 2 2_Kat 2" xfId="2056"/>
    <cellStyle name="Standard 2 9 2 2 2 3" xfId="488"/>
    <cellStyle name="Standard 2 9 2 2 2 3 2" xfId="1290"/>
    <cellStyle name="Standard 2 9 2 2 2 3 2 2" xfId="3651"/>
    <cellStyle name="Standard 2 9 2 2 2 3 2 2 2" xfId="6854"/>
    <cellStyle name="Standard 2 9 2 2 2 3 2 3" xfId="5253"/>
    <cellStyle name="Standard 2 9 2 2 2 3 3" xfId="2850"/>
    <cellStyle name="Standard 2 9 2 2 2 3 3 2" xfId="6054"/>
    <cellStyle name="Standard 2 9 2 2 2 3 4" xfId="4453"/>
    <cellStyle name="Standard 2 9 2 2 2 3_Kat 2" xfId="2058"/>
    <cellStyle name="Standard 2 9 2 2 2 4" xfId="970"/>
    <cellStyle name="Standard 2 9 2 2 2 4 2" xfId="3331"/>
    <cellStyle name="Standard 2 9 2 2 2 4 2 2" xfId="6534"/>
    <cellStyle name="Standard 2 9 2 2 2 4 3" xfId="4933"/>
    <cellStyle name="Standard 2 9 2 2 2 5" xfId="2530"/>
    <cellStyle name="Standard 2 9 2 2 2 5 2" xfId="5734"/>
    <cellStyle name="Standard 2 9 2 2 2 6" xfId="4133"/>
    <cellStyle name="Standard 2 9 2 2 2_Kat 2" xfId="2055"/>
    <cellStyle name="Standard 2 9 2 2 3" xfId="248"/>
    <cellStyle name="Standard 2 9 2 2 3 2" xfId="568"/>
    <cellStyle name="Standard 2 9 2 2 3 2 2" xfId="1370"/>
    <cellStyle name="Standard 2 9 2 2 3 2 2 2" xfId="3731"/>
    <cellStyle name="Standard 2 9 2 2 3 2 2 2 2" xfId="6934"/>
    <cellStyle name="Standard 2 9 2 2 3 2 2 3" xfId="5333"/>
    <cellStyle name="Standard 2 9 2 2 3 2 3" xfId="2930"/>
    <cellStyle name="Standard 2 9 2 2 3 2 3 2" xfId="6134"/>
    <cellStyle name="Standard 2 9 2 2 3 2 4" xfId="4533"/>
    <cellStyle name="Standard 2 9 2 2 3 2_Kat 2" xfId="2060"/>
    <cellStyle name="Standard 2 9 2 2 3 3" xfId="1050"/>
    <cellStyle name="Standard 2 9 2 2 3 3 2" xfId="3411"/>
    <cellStyle name="Standard 2 9 2 2 3 3 2 2" xfId="6614"/>
    <cellStyle name="Standard 2 9 2 2 3 3 3" xfId="5013"/>
    <cellStyle name="Standard 2 9 2 2 3 4" xfId="2610"/>
    <cellStyle name="Standard 2 9 2 2 3 4 2" xfId="5814"/>
    <cellStyle name="Standard 2 9 2 2 3 5" xfId="4213"/>
    <cellStyle name="Standard 2 9 2 2 3_Kat 2" xfId="2059"/>
    <cellStyle name="Standard 2 9 2 2 4" xfId="648"/>
    <cellStyle name="Standard 2 9 2 2 4 2" xfId="1450"/>
    <cellStyle name="Standard 2 9 2 2 4 2 2" xfId="3811"/>
    <cellStyle name="Standard 2 9 2 2 4 2 2 2" xfId="7014"/>
    <cellStyle name="Standard 2 9 2 2 4 2 3" xfId="5413"/>
    <cellStyle name="Standard 2 9 2 2 4 3" xfId="3010"/>
    <cellStyle name="Standard 2 9 2 2 4 3 2" xfId="6214"/>
    <cellStyle name="Standard 2 9 2 2 4 4" xfId="4613"/>
    <cellStyle name="Standard 2 9 2 2 4_Kat 2" xfId="2061"/>
    <cellStyle name="Standard 2 9 2 2 5" xfId="728"/>
    <cellStyle name="Standard 2 9 2 2 5 2" xfId="1530"/>
    <cellStyle name="Standard 2 9 2 2 5 2 2" xfId="3891"/>
    <cellStyle name="Standard 2 9 2 2 5 2 2 2" xfId="7094"/>
    <cellStyle name="Standard 2 9 2 2 5 2 3" xfId="5493"/>
    <cellStyle name="Standard 2 9 2 2 5 3" xfId="3090"/>
    <cellStyle name="Standard 2 9 2 2 5 3 2" xfId="6294"/>
    <cellStyle name="Standard 2 9 2 2 5 4" xfId="4693"/>
    <cellStyle name="Standard 2 9 2 2 5_Kat 2" xfId="2062"/>
    <cellStyle name="Standard 2 9 2 2 6" xfId="408"/>
    <cellStyle name="Standard 2 9 2 2 6 2" xfId="1210"/>
    <cellStyle name="Standard 2 9 2 2 6 2 2" xfId="3571"/>
    <cellStyle name="Standard 2 9 2 2 6 2 2 2" xfId="6774"/>
    <cellStyle name="Standard 2 9 2 2 6 2 3" xfId="5173"/>
    <cellStyle name="Standard 2 9 2 2 6 3" xfId="2770"/>
    <cellStyle name="Standard 2 9 2 2 6 3 2" xfId="5974"/>
    <cellStyle name="Standard 2 9 2 2 6 4" xfId="4373"/>
    <cellStyle name="Standard 2 9 2 2 6_Kat 2" xfId="2063"/>
    <cellStyle name="Standard 2 9 2 2 7" xfId="890"/>
    <cellStyle name="Standard 2 9 2 2 7 2" xfId="3251"/>
    <cellStyle name="Standard 2 9 2 2 7 2 2" xfId="6454"/>
    <cellStyle name="Standard 2 9 2 2 7 3" xfId="4853"/>
    <cellStyle name="Standard 2 9 2 2 8" xfId="2450"/>
    <cellStyle name="Standard 2 9 2 2 8 2" xfId="5654"/>
    <cellStyle name="Standard 2 9 2 2 9" xfId="4053"/>
    <cellStyle name="Standard 2 9 2 2_Kat 2" xfId="2054"/>
    <cellStyle name="Standard 2 9 2 3" xfId="128"/>
    <cellStyle name="Standard 2 9 2 3 2" xfId="288"/>
    <cellStyle name="Standard 2 9 2 3 2 2" xfId="768"/>
    <cellStyle name="Standard 2 9 2 3 2 2 2" xfId="1570"/>
    <cellStyle name="Standard 2 9 2 3 2 2 2 2" xfId="3931"/>
    <cellStyle name="Standard 2 9 2 3 2 2 2 2 2" xfId="7134"/>
    <cellStyle name="Standard 2 9 2 3 2 2 2 3" xfId="5533"/>
    <cellStyle name="Standard 2 9 2 3 2 2 3" xfId="3130"/>
    <cellStyle name="Standard 2 9 2 3 2 2 3 2" xfId="6334"/>
    <cellStyle name="Standard 2 9 2 3 2 2 4" xfId="4733"/>
    <cellStyle name="Standard 2 9 2 3 2 2_Kat 2" xfId="2066"/>
    <cellStyle name="Standard 2 9 2 3 2 3" xfId="1090"/>
    <cellStyle name="Standard 2 9 2 3 2 3 2" xfId="3451"/>
    <cellStyle name="Standard 2 9 2 3 2 3 2 2" xfId="6654"/>
    <cellStyle name="Standard 2 9 2 3 2 3 3" xfId="5053"/>
    <cellStyle name="Standard 2 9 2 3 2 4" xfId="2650"/>
    <cellStyle name="Standard 2 9 2 3 2 4 2" xfId="5854"/>
    <cellStyle name="Standard 2 9 2 3 2 5" xfId="4253"/>
    <cellStyle name="Standard 2 9 2 3 2_Kat 2" xfId="2065"/>
    <cellStyle name="Standard 2 9 2 3 3" xfId="448"/>
    <cellStyle name="Standard 2 9 2 3 3 2" xfId="1250"/>
    <cellStyle name="Standard 2 9 2 3 3 2 2" xfId="3611"/>
    <cellStyle name="Standard 2 9 2 3 3 2 2 2" xfId="6814"/>
    <cellStyle name="Standard 2 9 2 3 3 2 3" xfId="5213"/>
    <cellStyle name="Standard 2 9 2 3 3 3" xfId="2810"/>
    <cellStyle name="Standard 2 9 2 3 3 3 2" xfId="6014"/>
    <cellStyle name="Standard 2 9 2 3 3 4" xfId="4413"/>
    <cellStyle name="Standard 2 9 2 3 3_Kat 2" xfId="2067"/>
    <cellStyle name="Standard 2 9 2 3 4" xfId="930"/>
    <cellStyle name="Standard 2 9 2 3 4 2" xfId="3291"/>
    <cellStyle name="Standard 2 9 2 3 4 2 2" xfId="6494"/>
    <cellStyle name="Standard 2 9 2 3 4 3" xfId="4893"/>
    <cellStyle name="Standard 2 9 2 3 5" xfId="2490"/>
    <cellStyle name="Standard 2 9 2 3 5 2" xfId="5694"/>
    <cellStyle name="Standard 2 9 2 3 6" xfId="4093"/>
    <cellStyle name="Standard 2 9 2 3_Kat 2" xfId="2064"/>
    <cellStyle name="Standard 2 9 2 4" xfId="208"/>
    <cellStyle name="Standard 2 9 2 4 2" xfId="528"/>
    <cellStyle name="Standard 2 9 2 4 2 2" xfId="1330"/>
    <cellStyle name="Standard 2 9 2 4 2 2 2" xfId="3691"/>
    <cellStyle name="Standard 2 9 2 4 2 2 2 2" xfId="6894"/>
    <cellStyle name="Standard 2 9 2 4 2 2 3" xfId="5293"/>
    <cellStyle name="Standard 2 9 2 4 2 3" xfId="2890"/>
    <cellStyle name="Standard 2 9 2 4 2 3 2" xfId="6094"/>
    <cellStyle name="Standard 2 9 2 4 2 4" xfId="4493"/>
    <cellStyle name="Standard 2 9 2 4 2_Kat 2" xfId="2069"/>
    <cellStyle name="Standard 2 9 2 4 3" xfId="1010"/>
    <cellStyle name="Standard 2 9 2 4 3 2" xfId="3371"/>
    <cellStyle name="Standard 2 9 2 4 3 2 2" xfId="6574"/>
    <cellStyle name="Standard 2 9 2 4 3 3" xfId="4973"/>
    <cellStyle name="Standard 2 9 2 4 4" xfId="2570"/>
    <cellStyle name="Standard 2 9 2 4 4 2" xfId="5774"/>
    <cellStyle name="Standard 2 9 2 4 5" xfId="4173"/>
    <cellStyle name="Standard 2 9 2 4_Kat 2" xfId="2068"/>
    <cellStyle name="Standard 2 9 2 5" xfId="608"/>
    <cellStyle name="Standard 2 9 2 5 2" xfId="1410"/>
    <cellStyle name="Standard 2 9 2 5 2 2" xfId="3771"/>
    <cellStyle name="Standard 2 9 2 5 2 2 2" xfId="6974"/>
    <cellStyle name="Standard 2 9 2 5 2 3" xfId="5373"/>
    <cellStyle name="Standard 2 9 2 5 3" xfId="2970"/>
    <cellStyle name="Standard 2 9 2 5 3 2" xfId="6174"/>
    <cellStyle name="Standard 2 9 2 5 4" xfId="4573"/>
    <cellStyle name="Standard 2 9 2 5_Kat 2" xfId="2070"/>
    <cellStyle name="Standard 2 9 2 6" xfId="688"/>
    <cellStyle name="Standard 2 9 2 6 2" xfId="1490"/>
    <cellStyle name="Standard 2 9 2 6 2 2" xfId="3851"/>
    <cellStyle name="Standard 2 9 2 6 2 2 2" xfId="7054"/>
    <cellStyle name="Standard 2 9 2 6 2 3" xfId="5453"/>
    <cellStyle name="Standard 2 9 2 6 3" xfId="3050"/>
    <cellStyle name="Standard 2 9 2 6 3 2" xfId="6254"/>
    <cellStyle name="Standard 2 9 2 6 4" xfId="4653"/>
    <cellStyle name="Standard 2 9 2 6_Kat 2" xfId="2071"/>
    <cellStyle name="Standard 2 9 2 7" xfId="368"/>
    <cellStyle name="Standard 2 9 2 7 2" xfId="1170"/>
    <cellStyle name="Standard 2 9 2 7 2 2" xfId="3531"/>
    <cellStyle name="Standard 2 9 2 7 2 2 2" xfId="6734"/>
    <cellStyle name="Standard 2 9 2 7 2 3" xfId="5133"/>
    <cellStyle name="Standard 2 9 2 7 3" xfId="2730"/>
    <cellStyle name="Standard 2 9 2 7 3 2" xfId="5934"/>
    <cellStyle name="Standard 2 9 2 7 4" xfId="4333"/>
    <cellStyle name="Standard 2 9 2 7_Kat 2" xfId="2072"/>
    <cellStyle name="Standard 2 9 2 8" xfId="850"/>
    <cellStyle name="Standard 2 9 2 8 2" xfId="3211"/>
    <cellStyle name="Standard 2 9 2 8 2 2" xfId="6414"/>
    <cellStyle name="Standard 2 9 2 8 3" xfId="4813"/>
    <cellStyle name="Standard 2 9 2 9" xfId="2410"/>
    <cellStyle name="Standard 2 9 2 9 2" xfId="5614"/>
    <cellStyle name="Standard 2 9 2_Kat 2" xfId="2053"/>
    <cellStyle name="Standard 2 9 3" xfId="68"/>
    <cellStyle name="Standard 2 9 3 2" xfId="148"/>
    <cellStyle name="Standard 2 9 3 2 2" xfId="308"/>
    <cellStyle name="Standard 2 9 3 2 2 2" xfId="788"/>
    <cellStyle name="Standard 2 9 3 2 2 2 2" xfId="1590"/>
    <cellStyle name="Standard 2 9 3 2 2 2 2 2" xfId="3951"/>
    <cellStyle name="Standard 2 9 3 2 2 2 2 2 2" xfId="7154"/>
    <cellStyle name="Standard 2 9 3 2 2 2 2 3" xfId="5553"/>
    <cellStyle name="Standard 2 9 3 2 2 2 3" xfId="3150"/>
    <cellStyle name="Standard 2 9 3 2 2 2 3 2" xfId="6354"/>
    <cellStyle name="Standard 2 9 3 2 2 2 4" xfId="4753"/>
    <cellStyle name="Standard 2 9 3 2 2 2_Kat 2" xfId="2076"/>
    <cellStyle name="Standard 2 9 3 2 2 3" xfId="1110"/>
    <cellStyle name="Standard 2 9 3 2 2 3 2" xfId="3471"/>
    <cellStyle name="Standard 2 9 3 2 2 3 2 2" xfId="6674"/>
    <cellStyle name="Standard 2 9 3 2 2 3 3" xfId="5073"/>
    <cellStyle name="Standard 2 9 3 2 2 4" xfId="2670"/>
    <cellStyle name="Standard 2 9 3 2 2 4 2" xfId="5874"/>
    <cellStyle name="Standard 2 9 3 2 2 5" xfId="4273"/>
    <cellStyle name="Standard 2 9 3 2 2_Kat 2" xfId="2075"/>
    <cellStyle name="Standard 2 9 3 2 3" xfId="468"/>
    <cellStyle name="Standard 2 9 3 2 3 2" xfId="1270"/>
    <cellStyle name="Standard 2 9 3 2 3 2 2" xfId="3631"/>
    <cellStyle name="Standard 2 9 3 2 3 2 2 2" xfId="6834"/>
    <cellStyle name="Standard 2 9 3 2 3 2 3" xfId="5233"/>
    <cellStyle name="Standard 2 9 3 2 3 3" xfId="2830"/>
    <cellStyle name="Standard 2 9 3 2 3 3 2" xfId="6034"/>
    <cellStyle name="Standard 2 9 3 2 3 4" xfId="4433"/>
    <cellStyle name="Standard 2 9 3 2 3_Kat 2" xfId="2077"/>
    <cellStyle name="Standard 2 9 3 2 4" xfId="950"/>
    <cellStyle name="Standard 2 9 3 2 4 2" xfId="3311"/>
    <cellStyle name="Standard 2 9 3 2 4 2 2" xfId="6514"/>
    <cellStyle name="Standard 2 9 3 2 4 3" xfId="4913"/>
    <cellStyle name="Standard 2 9 3 2 5" xfId="2510"/>
    <cellStyle name="Standard 2 9 3 2 5 2" xfId="5714"/>
    <cellStyle name="Standard 2 9 3 2 6" xfId="4113"/>
    <cellStyle name="Standard 2 9 3 2_Kat 2" xfId="2074"/>
    <cellStyle name="Standard 2 9 3 3" xfId="228"/>
    <cellStyle name="Standard 2 9 3 3 2" xfId="548"/>
    <cellStyle name="Standard 2 9 3 3 2 2" xfId="1350"/>
    <cellStyle name="Standard 2 9 3 3 2 2 2" xfId="3711"/>
    <cellStyle name="Standard 2 9 3 3 2 2 2 2" xfId="6914"/>
    <cellStyle name="Standard 2 9 3 3 2 2 3" xfId="5313"/>
    <cellStyle name="Standard 2 9 3 3 2 3" xfId="2910"/>
    <cellStyle name="Standard 2 9 3 3 2 3 2" xfId="6114"/>
    <cellStyle name="Standard 2 9 3 3 2 4" xfId="4513"/>
    <cellStyle name="Standard 2 9 3 3 2_Kat 2" xfId="2079"/>
    <cellStyle name="Standard 2 9 3 3 3" xfId="1030"/>
    <cellStyle name="Standard 2 9 3 3 3 2" xfId="3391"/>
    <cellStyle name="Standard 2 9 3 3 3 2 2" xfId="6594"/>
    <cellStyle name="Standard 2 9 3 3 3 3" xfId="4993"/>
    <cellStyle name="Standard 2 9 3 3 4" xfId="2590"/>
    <cellStyle name="Standard 2 9 3 3 4 2" xfId="5794"/>
    <cellStyle name="Standard 2 9 3 3 5" xfId="4193"/>
    <cellStyle name="Standard 2 9 3 3_Kat 2" xfId="2078"/>
    <cellStyle name="Standard 2 9 3 4" xfId="628"/>
    <cellStyle name="Standard 2 9 3 4 2" xfId="1430"/>
    <cellStyle name="Standard 2 9 3 4 2 2" xfId="3791"/>
    <cellStyle name="Standard 2 9 3 4 2 2 2" xfId="6994"/>
    <cellStyle name="Standard 2 9 3 4 2 3" xfId="5393"/>
    <cellStyle name="Standard 2 9 3 4 3" xfId="2990"/>
    <cellStyle name="Standard 2 9 3 4 3 2" xfId="6194"/>
    <cellStyle name="Standard 2 9 3 4 4" xfId="4593"/>
    <cellStyle name="Standard 2 9 3 4_Kat 2" xfId="2080"/>
    <cellStyle name="Standard 2 9 3 5" xfId="708"/>
    <cellStyle name="Standard 2 9 3 5 2" xfId="1510"/>
    <cellStyle name="Standard 2 9 3 5 2 2" xfId="3871"/>
    <cellStyle name="Standard 2 9 3 5 2 2 2" xfId="7074"/>
    <cellStyle name="Standard 2 9 3 5 2 3" xfId="5473"/>
    <cellStyle name="Standard 2 9 3 5 3" xfId="3070"/>
    <cellStyle name="Standard 2 9 3 5 3 2" xfId="6274"/>
    <cellStyle name="Standard 2 9 3 5 4" xfId="4673"/>
    <cellStyle name="Standard 2 9 3 5_Kat 2" xfId="2081"/>
    <cellStyle name="Standard 2 9 3 6" xfId="388"/>
    <cellStyle name="Standard 2 9 3 6 2" xfId="1190"/>
    <cellStyle name="Standard 2 9 3 6 2 2" xfId="3551"/>
    <cellStyle name="Standard 2 9 3 6 2 2 2" xfId="6754"/>
    <cellStyle name="Standard 2 9 3 6 2 3" xfId="5153"/>
    <cellStyle name="Standard 2 9 3 6 3" xfId="2750"/>
    <cellStyle name="Standard 2 9 3 6 3 2" xfId="5954"/>
    <cellStyle name="Standard 2 9 3 6 4" xfId="4353"/>
    <cellStyle name="Standard 2 9 3 6_Kat 2" xfId="2082"/>
    <cellStyle name="Standard 2 9 3 7" xfId="870"/>
    <cellStyle name="Standard 2 9 3 7 2" xfId="3231"/>
    <cellStyle name="Standard 2 9 3 7 2 2" xfId="6434"/>
    <cellStyle name="Standard 2 9 3 7 3" xfId="4833"/>
    <cellStyle name="Standard 2 9 3 8" xfId="2430"/>
    <cellStyle name="Standard 2 9 3 8 2" xfId="5634"/>
    <cellStyle name="Standard 2 9 3 9" xfId="4033"/>
    <cellStyle name="Standard 2 9 3_Kat 2" xfId="2073"/>
    <cellStyle name="Standard 2 9 4" xfId="108"/>
    <cellStyle name="Standard 2 9 4 2" xfId="268"/>
    <cellStyle name="Standard 2 9 4 2 2" xfId="748"/>
    <cellStyle name="Standard 2 9 4 2 2 2" xfId="1550"/>
    <cellStyle name="Standard 2 9 4 2 2 2 2" xfId="3911"/>
    <cellStyle name="Standard 2 9 4 2 2 2 2 2" xfId="7114"/>
    <cellStyle name="Standard 2 9 4 2 2 2 3" xfId="5513"/>
    <cellStyle name="Standard 2 9 4 2 2 3" xfId="3110"/>
    <cellStyle name="Standard 2 9 4 2 2 3 2" xfId="6314"/>
    <cellStyle name="Standard 2 9 4 2 2 4" xfId="4713"/>
    <cellStyle name="Standard 2 9 4 2 2_Kat 2" xfId="2085"/>
    <cellStyle name="Standard 2 9 4 2 3" xfId="1070"/>
    <cellStyle name="Standard 2 9 4 2 3 2" xfId="3431"/>
    <cellStyle name="Standard 2 9 4 2 3 2 2" xfId="6634"/>
    <cellStyle name="Standard 2 9 4 2 3 3" xfId="5033"/>
    <cellStyle name="Standard 2 9 4 2 4" xfId="2630"/>
    <cellStyle name="Standard 2 9 4 2 4 2" xfId="5834"/>
    <cellStyle name="Standard 2 9 4 2 5" xfId="4233"/>
    <cellStyle name="Standard 2 9 4 2_Kat 2" xfId="2084"/>
    <cellStyle name="Standard 2 9 4 3" xfId="428"/>
    <cellStyle name="Standard 2 9 4 3 2" xfId="1230"/>
    <cellStyle name="Standard 2 9 4 3 2 2" xfId="3591"/>
    <cellStyle name="Standard 2 9 4 3 2 2 2" xfId="6794"/>
    <cellStyle name="Standard 2 9 4 3 2 3" xfId="5193"/>
    <cellStyle name="Standard 2 9 4 3 3" xfId="2790"/>
    <cellStyle name="Standard 2 9 4 3 3 2" xfId="5994"/>
    <cellStyle name="Standard 2 9 4 3 4" xfId="4393"/>
    <cellStyle name="Standard 2 9 4 3_Kat 2" xfId="2086"/>
    <cellStyle name="Standard 2 9 4 4" xfId="910"/>
    <cellStyle name="Standard 2 9 4 4 2" xfId="3271"/>
    <cellStyle name="Standard 2 9 4 4 2 2" xfId="6474"/>
    <cellStyle name="Standard 2 9 4 4 3" xfId="4873"/>
    <cellStyle name="Standard 2 9 4 5" xfId="2470"/>
    <cellStyle name="Standard 2 9 4 5 2" xfId="5674"/>
    <cellStyle name="Standard 2 9 4 6" xfId="4073"/>
    <cellStyle name="Standard 2 9 4_Kat 2" xfId="2083"/>
    <cellStyle name="Standard 2 9 5" xfId="188"/>
    <cellStyle name="Standard 2 9 5 2" xfId="508"/>
    <cellStyle name="Standard 2 9 5 2 2" xfId="1310"/>
    <cellStyle name="Standard 2 9 5 2 2 2" xfId="3671"/>
    <cellStyle name="Standard 2 9 5 2 2 2 2" xfId="6874"/>
    <cellStyle name="Standard 2 9 5 2 2 3" xfId="5273"/>
    <cellStyle name="Standard 2 9 5 2 3" xfId="2870"/>
    <cellStyle name="Standard 2 9 5 2 3 2" xfId="6074"/>
    <cellStyle name="Standard 2 9 5 2 4" xfId="4473"/>
    <cellStyle name="Standard 2 9 5 2_Kat 2" xfId="2088"/>
    <cellStyle name="Standard 2 9 5 3" xfId="990"/>
    <cellStyle name="Standard 2 9 5 3 2" xfId="3351"/>
    <cellStyle name="Standard 2 9 5 3 2 2" xfId="6554"/>
    <cellStyle name="Standard 2 9 5 3 3" xfId="4953"/>
    <cellStyle name="Standard 2 9 5 4" xfId="2550"/>
    <cellStyle name="Standard 2 9 5 4 2" xfId="5754"/>
    <cellStyle name="Standard 2 9 5 5" xfId="4153"/>
    <cellStyle name="Standard 2 9 5_Kat 2" xfId="2087"/>
    <cellStyle name="Standard 2 9 6" xfId="588"/>
    <cellStyle name="Standard 2 9 6 2" xfId="1390"/>
    <cellStyle name="Standard 2 9 6 2 2" xfId="3751"/>
    <cellStyle name="Standard 2 9 6 2 2 2" xfId="6954"/>
    <cellStyle name="Standard 2 9 6 2 3" xfId="5353"/>
    <cellStyle name="Standard 2 9 6 3" xfId="2950"/>
    <cellStyle name="Standard 2 9 6 3 2" xfId="6154"/>
    <cellStyle name="Standard 2 9 6 4" xfId="4553"/>
    <cellStyle name="Standard 2 9 6_Kat 2" xfId="2089"/>
    <cellStyle name="Standard 2 9 7" xfId="668"/>
    <cellStyle name="Standard 2 9 7 2" xfId="1470"/>
    <cellStyle name="Standard 2 9 7 2 2" xfId="3831"/>
    <cellStyle name="Standard 2 9 7 2 2 2" xfId="7034"/>
    <cellStyle name="Standard 2 9 7 2 3" xfId="5433"/>
    <cellStyle name="Standard 2 9 7 3" xfId="3030"/>
    <cellStyle name="Standard 2 9 7 3 2" xfId="6234"/>
    <cellStyle name="Standard 2 9 7 4" xfId="4633"/>
    <cellStyle name="Standard 2 9 7_Kat 2" xfId="2090"/>
    <cellStyle name="Standard 2 9 8" xfId="348"/>
    <cellStyle name="Standard 2 9 8 2" xfId="1150"/>
    <cellStyle name="Standard 2 9 8 2 2" xfId="3511"/>
    <cellStyle name="Standard 2 9 8 2 2 2" xfId="6714"/>
    <cellStyle name="Standard 2 9 8 2 3" xfId="5113"/>
    <cellStyle name="Standard 2 9 8 3" xfId="2710"/>
    <cellStyle name="Standard 2 9 8 3 2" xfId="5914"/>
    <cellStyle name="Standard 2 9 8 4" xfId="4313"/>
    <cellStyle name="Standard 2 9 8_Kat 2" xfId="2091"/>
    <cellStyle name="Standard 2 9 9" xfId="830"/>
    <cellStyle name="Standard 2 9 9 2" xfId="3191"/>
    <cellStyle name="Standard 2 9 9 2 2" xfId="6394"/>
    <cellStyle name="Standard 2 9 9 3" xfId="4793"/>
    <cellStyle name="Standard 2 9_Kat 2" xfId="2052"/>
    <cellStyle name="Standard 2_EDV" xfId="7"/>
    <cellStyle name="Standard 3" xfId="4"/>
    <cellStyle name="Standard 3 2" xfId="15"/>
    <cellStyle name="Standard 3 3" xfId="16"/>
    <cellStyle name="Standard 3 3 10" xfId="2382"/>
    <cellStyle name="Standard 3 3 10 2" xfId="5586"/>
    <cellStyle name="Standard 3 3 11" xfId="3985"/>
    <cellStyle name="Standard 3 3 2" xfId="40"/>
    <cellStyle name="Standard 3 3 2 10" xfId="4005"/>
    <cellStyle name="Standard 3 3 2 2" xfId="80"/>
    <cellStyle name="Standard 3 3 2 2 2" xfId="160"/>
    <cellStyle name="Standard 3 3 2 2 2 2" xfId="320"/>
    <cellStyle name="Standard 3 3 2 2 2 2 2" xfId="800"/>
    <cellStyle name="Standard 3 3 2 2 2 2 2 2" xfId="1602"/>
    <cellStyle name="Standard 3 3 2 2 2 2 2 2 2" xfId="3963"/>
    <cellStyle name="Standard 3 3 2 2 2 2 2 2 2 2" xfId="7166"/>
    <cellStyle name="Standard 3 3 2 2 2 2 2 2 3" xfId="5565"/>
    <cellStyle name="Standard 3 3 2 2 2 2 2 3" xfId="3162"/>
    <cellStyle name="Standard 3 3 2 2 2 2 2 3 2" xfId="6366"/>
    <cellStyle name="Standard 3 3 2 2 2 2 2 4" xfId="4765"/>
    <cellStyle name="Standard 3 3 2 2 2 2 2_Kat 2" xfId="2097"/>
    <cellStyle name="Standard 3 3 2 2 2 2 3" xfId="1122"/>
    <cellStyle name="Standard 3 3 2 2 2 2 3 2" xfId="3483"/>
    <cellStyle name="Standard 3 3 2 2 2 2 3 2 2" xfId="6686"/>
    <cellStyle name="Standard 3 3 2 2 2 2 3 3" xfId="5085"/>
    <cellStyle name="Standard 3 3 2 2 2 2 4" xfId="2682"/>
    <cellStyle name="Standard 3 3 2 2 2 2 4 2" xfId="5886"/>
    <cellStyle name="Standard 3 3 2 2 2 2 5" xfId="4285"/>
    <cellStyle name="Standard 3 3 2 2 2 2_Kat 2" xfId="2096"/>
    <cellStyle name="Standard 3 3 2 2 2 3" xfId="480"/>
    <cellStyle name="Standard 3 3 2 2 2 3 2" xfId="1282"/>
    <cellStyle name="Standard 3 3 2 2 2 3 2 2" xfId="3643"/>
    <cellStyle name="Standard 3 3 2 2 2 3 2 2 2" xfId="6846"/>
    <cellStyle name="Standard 3 3 2 2 2 3 2 3" xfId="5245"/>
    <cellStyle name="Standard 3 3 2 2 2 3 3" xfId="2842"/>
    <cellStyle name="Standard 3 3 2 2 2 3 3 2" xfId="6046"/>
    <cellStyle name="Standard 3 3 2 2 2 3 4" xfId="4445"/>
    <cellStyle name="Standard 3 3 2 2 2 3_Kat 2" xfId="2098"/>
    <cellStyle name="Standard 3 3 2 2 2 4" xfId="962"/>
    <cellStyle name="Standard 3 3 2 2 2 4 2" xfId="3323"/>
    <cellStyle name="Standard 3 3 2 2 2 4 2 2" xfId="6526"/>
    <cellStyle name="Standard 3 3 2 2 2 4 3" xfId="4925"/>
    <cellStyle name="Standard 3 3 2 2 2 5" xfId="2522"/>
    <cellStyle name="Standard 3 3 2 2 2 5 2" xfId="5726"/>
    <cellStyle name="Standard 3 3 2 2 2 6" xfId="4125"/>
    <cellStyle name="Standard 3 3 2 2 2_Kat 2" xfId="2095"/>
    <cellStyle name="Standard 3 3 2 2 3" xfId="240"/>
    <cellStyle name="Standard 3 3 2 2 3 2" xfId="560"/>
    <cellStyle name="Standard 3 3 2 2 3 2 2" xfId="1362"/>
    <cellStyle name="Standard 3 3 2 2 3 2 2 2" xfId="3723"/>
    <cellStyle name="Standard 3 3 2 2 3 2 2 2 2" xfId="6926"/>
    <cellStyle name="Standard 3 3 2 2 3 2 2 3" xfId="5325"/>
    <cellStyle name="Standard 3 3 2 2 3 2 3" xfId="2922"/>
    <cellStyle name="Standard 3 3 2 2 3 2 3 2" xfId="6126"/>
    <cellStyle name="Standard 3 3 2 2 3 2 4" xfId="4525"/>
    <cellStyle name="Standard 3 3 2 2 3 2_Kat 2" xfId="2100"/>
    <cellStyle name="Standard 3 3 2 2 3 3" xfId="1042"/>
    <cellStyle name="Standard 3 3 2 2 3 3 2" xfId="3403"/>
    <cellStyle name="Standard 3 3 2 2 3 3 2 2" xfId="6606"/>
    <cellStyle name="Standard 3 3 2 2 3 3 3" xfId="5005"/>
    <cellStyle name="Standard 3 3 2 2 3 4" xfId="2602"/>
    <cellStyle name="Standard 3 3 2 2 3 4 2" xfId="5806"/>
    <cellStyle name="Standard 3 3 2 2 3 5" xfId="4205"/>
    <cellStyle name="Standard 3 3 2 2 3_Kat 2" xfId="2099"/>
    <cellStyle name="Standard 3 3 2 2 4" xfId="640"/>
    <cellStyle name="Standard 3 3 2 2 4 2" xfId="1442"/>
    <cellStyle name="Standard 3 3 2 2 4 2 2" xfId="3803"/>
    <cellStyle name="Standard 3 3 2 2 4 2 2 2" xfId="7006"/>
    <cellStyle name="Standard 3 3 2 2 4 2 3" xfId="5405"/>
    <cellStyle name="Standard 3 3 2 2 4 3" xfId="3002"/>
    <cellStyle name="Standard 3 3 2 2 4 3 2" xfId="6206"/>
    <cellStyle name="Standard 3 3 2 2 4 4" xfId="4605"/>
    <cellStyle name="Standard 3 3 2 2 4_Kat 2" xfId="2101"/>
    <cellStyle name="Standard 3 3 2 2 5" xfId="720"/>
    <cellStyle name="Standard 3 3 2 2 5 2" xfId="1522"/>
    <cellStyle name="Standard 3 3 2 2 5 2 2" xfId="3883"/>
    <cellStyle name="Standard 3 3 2 2 5 2 2 2" xfId="7086"/>
    <cellStyle name="Standard 3 3 2 2 5 2 3" xfId="5485"/>
    <cellStyle name="Standard 3 3 2 2 5 3" xfId="3082"/>
    <cellStyle name="Standard 3 3 2 2 5 3 2" xfId="6286"/>
    <cellStyle name="Standard 3 3 2 2 5 4" xfId="4685"/>
    <cellStyle name="Standard 3 3 2 2 5_Kat 2" xfId="2102"/>
    <cellStyle name="Standard 3 3 2 2 6" xfId="400"/>
    <cellStyle name="Standard 3 3 2 2 6 2" xfId="1202"/>
    <cellStyle name="Standard 3 3 2 2 6 2 2" xfId="3563"/>
    <cellStyle name="Standard 3 3 2 2 6 2 2 2" xfId="6766"/>
    <cellStyle name="Standard 3 3 2 2 6 2 3" xfId="5165"/>
    <cellStyle name="Standard 3 3 2 2 6 3" xfId="2762"/>
    <cellStyle name="Standard 3 3 2 2 6 3 2" xfId="5966"/>
    <cellStyle name="Standard 3 3 2 2 6 4" xfId="4365"/>
    <cellStyle name="Standard 3 3 2 2 6_Kat 2" xfId="2103"/>
    <cellStyle name="Standard 3 3 2 2 7" xfId="882"/>
    <cellStyle name="Standard 3 3 2 2 7 2" xfId="3243"/>
    <cellStyle name="Standard 3 3 2 2 7 2 2" xfId="6446"/>
    <cellStyle name="Standard 3 3 2 2 7 3" xfId="4845"/>
    <cellStyle name="Standard 3 3 2 2 8" xfId="2442"/>
    <cellStyle name="Standard 3 3 2 2 8 2" xfId="5646"/>
    <cellStyle name="Standard 3 3 2 2 9" xfId="4045"/>
    <cellStyle name="Standard 3 3 2 2_Kat 2" xfId="2094"/>
    <cellStyle name="Standard 3 3 2 3" xfId="120"/>
    <cellStyle name="Standard 3 3 2 3 2" xfId="280"/>
    <cellStyle name="Standard 3 3 2 3 2 2" xfId="760"/>
    <cellStyle name="Standard 3 3 2 3 2 2 2" xfId="1562"/>
    <cellStyle name="Standard 3 3 2 3 2 2 2 2" xfId="3923"/>
    <cellStyle name="Standard 3 3 2 3 2 2 2 2 2" xfId="7126"/>
    <cellStyle name="Standard 3 3 2 3 2 2 2 3" xfId="5525"/>
    <cellStyle name="Standard 3 3 2 3 2 2 3" xfId="3122"/>
    <cellStyle name="Standard 3 3 2 3 2 2 3 2" xfId="6326"/>
    <cellStyle name="Standard 3 3 2 3 2 2 4" xfId="4725"/>
    <cellStyle name="Standard 3 3 2 3 2 2_Kat 2" xfId="2106"/>
    <cellStyle name="Standard 3 3 2 3 2 3" xfId="1082"/>
    <cellStyle name="Standard 3 3 2 3 2 3 2" xfId="3443"/>
    <cellStyle name="Standard 3 3 2 3 2 3 2 2" xfId="6646"/>
    <cellStyle name="Standard 3 3 2 3 2 3 3" xfId="5045"/>
    <cellStyle name="Standard 3 3 2 3 2 4" xfId="2642"/>
    <cellStyle name="Standard 3 3 2 3 2 4 2" xfId="5846"/>
    <cellStyle name="Standard 3 3 2 3 2 5" xfId="4245"/>
    <cellStyle name="Standard 3 3 2 3 2_Kat 2" xfId="2105"/>
    <cellStyle name="Standard 3 3 2 3 3" xfId="440"/>
    <cellStyle name="Standard 3 3 2 3 3 2" xfId="1242"/>
    <cellStyle name="Standard 3 3 2 3 3 2 2" xfId="3603"/>
    <cellStyle name="Standard 3 3 2 3 3 2 2 2" xfId="6806"/>
    <cellStyle name="Standard 3 3 2 3 3 2 3" xfId="5205"/>
    <cellStyle name="Standard 3 3 2 3 3 3" xfId="2802"/>
    <cellStyle name="Standard 3 3 2 3 3 3 2" xfId="6006"/>
    <cellStyle name="Standard 3 3 2 3 3 4" xfId="4405"/>
    <cellStyle name="Standard 3 3 2 3 3_Kat 2" xfId="2107"/>
    <cellStyle name="Standard 3 3 2 3 4" xfId="922"/>
    <cellStyle name="Standard 3 3 2 3 4 2" xfId="3283"/>
    <cellStyle name="Standard 3 3 2 3 4 2 2" xfId="6486"/>
    <cellStyle name="Standard 3 3 2 3 4 3" xfId="4885"/>
    <cellStyle name="Standard 3 3 2 3 5" xfId="2482"/>
    <cellStyle name="Standard 3 3 2 3 5 2" xfId="5686"/>
    <cellStyle name="Standard 3 3 2 3 6" xfId="4085"/>
    <cellStyle name="Standard 3 3 2 3_Kat 2" xfId="2104"/>
    <cellStyle name="Standard 3 3 2 4" xfId="200"/>
    <cellStyle name="Standard 3 3 2 4 2" xfId="520"/>
    <cellStyle name="Standard 3 3 2 4 2 2" xfId="1322"/>
    <cellStyle name="Standard 3 3 2 4 2 2 2" xfId="3683"/>
    <cellStyle name="Standard 3 3 2 4 2 2 2 2" xfId="6886"/>
    <cellStyle name="Standard 3 3 2 4 2 2 3" xfId="5285"/>
    <cellStyle name="Standard 3 3 2 4 2 3" xfId="2882"/>
    <cellStyle name="Standard 3 3 2 4 2 3 2" xfId="6086"/>
    <cellStyle name="Standard 3 3 2 4 2 4" xfId="4485"/>
    <cellStyle name="Standard 3 3 2 4 2_Kat 2" xfId="2109"/>
    <cellStyle name="Standard 3 3 2 4 3" xfId="1002"/>
    <cellStyle name="Standard 3 3 2 4 3 2" xfId="3363"/>
    <cellStyle name="Standard 3 3 2 4 3 2 2" xfId="6566"/>
    <cellStyle name="Standard 3 3 2 4 3 3" xfId="4965"/>
    <cellStyle name="Standard 3 3 2 4 4" xfId="2562"/>
    <cellStyle name="Standard 3 3 2 4 4 2" xfId="5766"/>
    <cellStyle name="Standard 3 3 2 4 5" xfId="4165"/>
    <cellStyle name="Standard 3 3 2 4_Kat 2" xfId="2108"/>
    <cellStyle name="Standard 3 3 2 5" xfId="600"/>
    <cellStyle name="Standard 3 3 2 5 2" xfId="1402"/>
    <cellStyle name="Standard 3 3 2 5 2 2" xfId="3763"/>
    <cellStyle name="Standard 3 3 2 5 2 2 2" xfId="6966"/>
    <cellStyle name="Standard 3 3 2 5 2 3" xfId="5365"/>
    <cellStyle name="Standard 3 3 2 5 3" xfId="2962"/>
    <cellStyle name="Standard 3 3 2 5 3 2" xfId="6166"/>
    <cellStyle name="Standard 3 3 2 5 4" xfId="4565"/>
    <cellStyle name="Standard 3 3 2 5_Kat 2" xfId="2110"/>
    <cellStyle name="Standard 3 3 2 6" xfId="680"/>
    <cellStyle name="Standard 3 3 2 6 2" xfId="1482"/>
    <cellStyle name="Standard 3 3 2 6 2 2" xfId="3843"/>
    <cellStyle name="Standard 3 3 2 6 2 2 2" xfId="7046"/>
    <cellStyle name="Standard 3 3 2 6 2 3" xfId="5445"/>
    <cellStyle name="Standard 3 3 2 6 3" xfId="3042"/>
    <cellStyle name="Standard 3 3 2 6 3 2" xfId="6246"/>
    <cellStyle name="Standard 3 3 2 6 4" xfId="4645"/>
    <cellStyle name="Standard 3 3 2 6_Kat 2" xfId="2111"/>
    <cellStyle name="Standard 3 3 2 7" xfId="360"/>
    <cellStyle name="Standard 3 3 2 7 2" xfId="1162"/>
    <cellStyle name="Standard 3 3 2 7 2 2" xfId="3523"/>
    <cellStyle name="Standard 3 3 2 7 2 2 2" xfId="6726"/>
    <cellStyle name="Standard 3 3 2 7 2 3" xfId="5125"/>
    <cellStyle name="Standard 3 3 2 7 3" xfId="2722"/>
    <cellStyle name="Standard 3 3 2 7 3 2" xfId="5926"/>
    <cellStyle name="Standard 3 3 2 7 4" xfId="4325"/>
    <cellStyle name="Standard 3 3 2 7_Kat 2" xfId="2112"/>
    <cellStyle name="Standard 3 3 2 8" xfId="842"/>
    <cellStyle name="Standard 3 3 2 8 2" xfId="3203"/>
    <cellStyle name="Standard 3 3 2 8 2 2" xfId="6406"/>
    <cellStyle name="Standard 3 3 2 8 3" xfId="4805"/>
    <cellStyle name="Standard 3 3 2 9" xfId="2402"/>
    <cellStyle name="Standard 3 3 2 9 2" xfId="5606"/>
    <cellStyle name="Standard 3 3 2_Kat 2" xfId="2093"/>
    <cellStyle name="Standard 3 3 3" xfId="60"/>
    <cellStyle name="Standard 3 3 3 2" xfId="140"/>
    <cellStyle name="Standard 3 3 3 2 2" xfId="300"/>
    <cellStyle name="Standard 3 3 3 2 2 2" xfId="780"/>
    <cellStyle name="Standard 3 3 3 2 2 2 2" xfId="1582"/>
    <cellStyle name="Standard 3 3 3 2 2 2 2 2" xfId="3943"/>
    <cellStyle name="Standard 3 3 3 2 2 2 2 2 2" xfId="7146"/>
    <cellStyle name="Standard 3 3 3 2 2 2 2 3" xfId="5545"/>
    <cellStyle name="Standard 3 3 3 2 2 2 3" xfId="3142"/>
    <cellStyle name="Standard 3 3 3 2 2 2 3 2" xfId="6346"/>
    <cellStyle name="Standard 3 3 3 2 2 2 4" xfId="4745"/>
    <cellStyle name="Standard 3 3 3 2 2 2_Kat 2" xfId="2116"/>
    <cellStyle name="Standard 3 3 3 2 2 3" xfId="1102"/>
    <cellStyle name="Standard 3 3 3 2 2 3 2" xfId="3463"/>
    <cellStyle name="Standard 3 3 3 2 2 3 2 2" xfId="6666"/>
    <cellStyle name="Standard 3 3 3 2 2 3 3" xfId="5065"/>
    <cellStyle name="Standard 3 3 3 2 2 4" xfId="2662"/>
    <cellStyle name="Standard 3 3 3 2 2 4 2" xfId="5866"/>
    <cellStyle name="Standard 3 3 3 2 2 5" xfId="4265"/>
    <cellStyle name="Standard 3 3 3 2 2_Kat 2" xfId="2115"/>
    <cellStyle name="Standard 3 3 3 2 3" xfId="460"/>
    <cellStyle name="Standard 3 3 3 2 3 2" xfId="1262"/>
    <cellStyle name="Standard 3 3 3 2 3 2 2" xfId="3623"/>
    <cellStyle name="Standard 3 3 3 2 3 2 2 2" xfId="6826"/>
    <cellStyle name="Standard 3 3 3 2 3 2 3" xfId="5225"/>
    <cellStyle name="Standard 3 3 3 2 3 3" xfId="2822"/>
    <cellStyle name="Standard 3 3 3 2 3 3 2" xfId="6026"/>
    <cellStyle name="Standard 3 3 3 2 3 4" xfId="4425"/>
    <cellStyle name="Standard 3 3 3 2 3_Kat 2" xfId="2117"/>
    <cellStyle name="Standard 3 3 3 2 4" xfId="942"/>
    <cellStyle name="Standard 3 3 3 2 4 2" xfId="3303"/>
    <cellStyle name="Standard 3 3 3 2 4 2 2" xfId="6506"/>
    <cellStyle name="Standard 3 3 3 2 4 3" xfId="4905"/>
    <cellStyle name="Standard 3 3 3 2 5" xfId="2502"/>
    <cellStyle name="Standard 3 3 3 2 5 2" xfId="5706"/>
    <cellStyle name="Standard 3 3 3 2 6" xfId="4105"/>
    <cellStyle name="Standard 3 3 3 2_Kat 2" xfId="2114"/>
    <cellStyle name="Standard 3 3 3 3" xfId="220"/>
    <cellStyle name="Standard 3 3 3 3 2" xfId="540"/>
    <cellStyle name="Standard 3 3 3 3 2 2" xfId="1342"/>
    <cellStyle name="Standard 3 3 3 3 2 2 2" xfId="3703"/>
    <cellStyle name="Standard 3 3 3 3 2 2 2 2" xfId="6906"/>
    <cellStyle name="Standard 3 3 3 3 2 2 3" xfId="5305"/>
    <cellStyle name="Standard 3 3 3 3 2 3" xfId="2902"/>
    <cellStyle name="Standard 3 3 3 3 2 3 2" xfId="6106"/>
    <cellStyle name="Standard 3 3 3 3 2 4" xfId="4505"/>
    <cellStyle name="Standard 3 3 3 3 2_Kat 2" xfId="2119"/>
    <cellStyle name="Standard 3 3 3 3 3" xfId="1022"/>
    <cellStyle name="Standard 3 3 3 3 3 2" xfId="3383"/>
    <cellStyle name="Standard 3 3 3 3 3 2 2" xfId="6586"/>
    <cellStyle name="Standard 3 3 3 3 3 3" xfId="4985"/>
    <cellStyle name="Standard 3 3 3 3 4" xfId="2582"/>
    <cellStyle name="Standard 3 3 3 3 4 2" xfId="5786"/>
    <cellStyle name="Standard 3 3 3 3 5" xfId="4185"/>
    <cellStyle name="Standard 3 3 3 3_Kat 2" xfId="2118"/>
    <cellStyle name="Standard 3 3 3 4" xfId="620"/>
    <cellStyle name="Standard 3 3 3 4 2" xfId="1422"/>
    <cellStyle name="Standard 3 3 3 4 2 2" xfId="3783"/>
    <cellStyle name="Standard 3 3 3 4 2 2 2" xfId="6986"/>
    <cellStyle name="Standard 3 3 3 4 2 3" xfId="5385"/>
    <cellStyle name="Standard 3 3 3 4 3" xfId="2982"/>
    <cellStyle name="Standard 3 3 3 4 3 2" xfId="6186"/>
    <cellStyle name="Standard 3 3 3 4 4" xfId="4585"/>
    <cellStyle name="Standard 3 3 3 4_Kat 2" xfId="2120"/>
    <cellStyle name="Standard 3 3 3 5" xfId="700"/>
    <cellStyle name="Standard 3 3 3 5 2" xfId="1502"/>
    <cellStyle name="Standard 3 3 3 5 2 2" xfId="3863"/>
    <cellStyle name="Standard 3 3 3 5 2 2 2" xfId="7066"/>
    <cellStyle name="Standard 3 3 3 5 2 3" xfId="5465"/>
    <cellStyle name="Standard 3 3 3 5 3" xfId="3062"/>
    <cellStyle name="Standard 3 3 3 5 3 2" xfId="6266"/>
    <cellStyle name="Standard 3 3 3 5 4" xfId="4665"/>
    <cellStyle name="Standard 3 3 3 5_Kat 2" xfId="2121"/>
    <cellStyle name="Standard 3 3 3 6" xfId="380"/>
    <cellStyle name="Standard 3 3 3 6 2" xfId="1182"/>
    <cellStyle name="Standard 3 3 3 6 2 2" xfId="3543"/>
    <cellStyle name="Standard 3 3 3 6 2 2 2" xfId="6746"/>
    <cellStyle name="Standard 3 3 3 6 2 3" xfId="5145"/>
    <cellStyle name="Standard 3 3 3 6 3" xfId="2742"/>
    <cellStyle name="Standard 3 3 3 6 3 2" xfId="5946"/>
    <cellStyle name="Standard 3 3 3 6 4" xfId="4345"/>
    <cellStyle name="Standard 3 3 3 6_Kat 2" xfId="2122"/>
    <cellStyle name="Standard 3 3 3 7" xfId="862"/>
    <cellStyle name="Standard 3 3 3 7 2" xfId="3223"/>
    <cellStyle name="Standard 3 3 3 7 2 2" xfId="6426"/>
    <cellStyle name="Standard 3 3 3 7 3" xfId="4825"/>
    <cellStyle name="Standard 3 3 3 8" xfId="2422"/>
    <cellStyle name="Standard 3 3 3 8 2" xfId="5626"/>
    <cellStyle name="Standard 3 3 3 9" xfId="4025"/>
    <cellStyle name="Standard 3 3 3_Kat 2" xfId="2113"/>
    <cellStyle name="Standard 3 3 4" xfId="100"/>
    <cellStyle name="Standard 3 3 4 2" xfId="260"/>
    <cellStyle name="Standard 3 3 4 2 2" xfId="740"/>
    <cellStyle name="Standard 3 3 4 2 2 2" xfId="1542"/>
    <cellStyle name="Standard 3 3 4 2 2 2 2" xfId="3903"/>
    <cellStyle name="Standard 3 3 4 2 2 2 2 2" xfId="7106"/>
    <cellStyle name="Standard 3 3 4 2 2 2 3" xfId="5505"/>
    <cellStyle name="Standard 3 3 4 2 2 3" xfId="3102"/>
    <cellStyle name="Standard 3 3 4 2 2 3 2" xfId="6306"/>
    <cellStyle name="Standard 3 3 4 2 2 4" xfId="4705"/>
    <cellStyle name="Standard 3 3 4 2 2_Kat 2" xfId="2125"/>
    <cellStyle name="Standard 3 3 4 2 3" xfId="1062"/>
    <cellStyle name="Standard 3 3 4 2 3 2" xfId="3423"/>
    <cellStyle name="Standard 3 3 4 2 3 2 2" xfId="6626"/>
    <cellStyle name="Standard 3 3 4 2 3 3" xfId="5025"/>
    <cellStyle name="Standard 3 3 4 2 4" xfId="2622"/>
    <cellStyle name="Standard 3 3 4 2 4 2" xfId="5826"/>
    <cellStyle name="Standard 3 3 4 2 5" xfId="4225"/>
    <cellStyle name="Standard 3 3 4 2_Kat 2" xfId="2124"/>
    <cellStyle name="Standard 3 3 4 3" xfId="420"/>
    <cellStyle name="Standard 3 3 4 3 2" xfId="1222"/>
    <cellStyle name="Standard 3 3 4 3 2 2" xfId="3583"/>
    <cellStyle name="Standard 3 3 4 3 2 2 2" xfId="6786"/>
    <cellStyle name="Standard 3 3 4 3 2 3" xfId="5185"/>
    <cellStyle name="Standard 3 3 4 3 3" xfId="2782"/>
    <cellStyle name="Standard 3 3 4 3 3 2" xfId="5986"/>
    <cellStyle name="Standard 3 3 4 3 4" xfId="4385"/>
    <cellStyle name="Standard 3 3 4 3_Kat 2" xfId="2126"/>
    <cellStyle name="Standard 3 3 4 4" xfId="902"/>
    <cellStyle name="Standard 3 3 4 4 2" xfId="3263"/>
    <cellStyle name="Standard 3 3 4 4 2 2" xfId="6466"/>
    <cellStyle name="Standard 3 3 4 4 3" xfId="4865"/>
    <cellStyle name="Standard 3 3 4 5" xfId="2462"/>
    <cellStyle name="Standard 3 3 4 5 2" xfId="5666"/>
    <cellStyle name="Standard 3 3 4 6" xfId="4065"/>
    <cellStyle name="Standard 3 3 4_Kat 2" xfId="2123"/>
    <cellStyle name="Standard 3 3 5" xfId="180"/>
    <cellStyle name="Standard 3 3 5 2" xfId="500"/>
    <cellStyle name="Standard 3 3 5 2 2" xfId="1302"/>
    <cellStyle name="Standard 3 3 5 2 2 2" xfId="3663"/>
    <cellStyle name="Standard 3 3 5 2 2 2 2" xfId="6866"/>
    <cellStyle name="Standard 3 3 5 2 2 3" xfId="5265"/>
    <cellStyle name="Standard 3 3 5 2 3" xfId="2862"/>
    <cellStyle name="Standard 3 3 5 2 3 2" xfId="6066"/>
    <cellStyle name="Standard 3 3 5 2 4" xfId="4465"/>
    <cellStyle name="Standard 3 3 5 2_Kat 2" xfId="2128"/>
    <cellStyle name="Standard 3 3 5 3" xfId="982"/>
    <cellStyle name="Standard 3 3 5 3 2" xfId="3343"/>
    <cellStyle name="Standard 3 3 5 3 2 2" xfId="6546"/>
    <cellStyle name="Standard 3 3 5 3 3" xfId="4945"/>
    <cellStyle name="Standard 3 3 5 4" xfId="2542"/>
    <cellStyle name="Standard 3 3 5 4 2" xfId="5746"/>
    <cellStyle name="Standard 3 3 5 5" xfId="4145"/>
    <cellStyle name="Standard 3 3 5_Kat 2" xfId="2127"/>
    <cellStyle name="Standard 3 3 6" xfId="580"/>
    <cellStyle name="Standard 3 3 6 2" xfId="1382"/>
    <cellStyle name="Standard 3 3 6 2 2" xfId="3743"/>
    <cellStyle name="Standard 3 3 6 2 2 2" xfId="6946"/>
    <cellStyle name="Standard 3 3 6 2 3" xfId="5345"/>
    <cellStyle name="Standard 3 3 6 3" xfId="2942"/>
    <cellStyle name="Standard 3 3 6 3 2" xfId="6146"/>
    <cellStyle name="Standard 3 3 6 4" xfId="4545"/>
    <cellStyle name="Standard 3 3 6_Kat 2" xfId="2129"/>
    <cellStyle name="Standard 3 3 7" xfId="660"/>
    <cellStyle name="Standard 3 3 7 2" xfId="1462"/>
    <cellStyle name="Standard 3 3 7 2 2" xfId="3823"/>
    <cellStyle name="Standard 3 3 7 2 2 2" xfId="7026"/>
    <cellStyle name="Standard 3 3 7 2 3" xfId="5425"/>
    <cellStyle name="Standard 3 3 7 3" xfId="3022"/>
    <cellStyle name="Standard 3 3 7 3 2" xfId="6226"/>
    <cellStyle name="Standard 3 3 7 4" xfId="4625"/>
    <cellStyle name="Standard 3 3 7_Kat 2" xfId="2130"/>
    <cellStyle name="Standard 3 3 8" xfId="340"/>
    <cellStyle name="Standard 3 3 8 2" xfId="1142"/>
    <cellStyle name="Standard 3 3 8 2 2" xfId="3503"/>
    <cellStyle name="Standard 3 3 8 2 2 2" xfId="6706"/>
    <cellStyle name="Standard 3 3 8 2 3" xfId="5105"/>
    <cellStyle name="Standard 3 3 8 3" xfId="2702"/>
    <cellStyle name="Standard 3 3 8 3 2" xfId="5906"/>
    <cellStyle name="Standard 3 3 8 4" xfId="4305"/>
    <cellStyle name="Standard 3 3 8_Kat 2" xfId="2131"/>
    <cellStyle name="Standard 3 3 9" xfId="822"/>
    <cellStyle name="Standard 3 3 9 2" xfId="3183"/>
    <cellStyle name="Standard 3 3 9 2 2" xfId="6386"/>
    <cellStyle name="Standard 3 3 9 3" xfId="4785"/>
    <cellStyle name="Standard 3 3_Kat 2" xfId="2092"/>
    <cellStyle name="Standard 3 4" xfId="17"/>
    <cellStyle name="Standard 3 4 10" xfId="2383"/>
    <cellStyle name="Standard 3 4 10 2" xfId="5587"/>
    <cellStyle name="Standard 3 4 11" xfId="3986"/>
    <cellStyle name="Standard 3 4 2" xfId="41"/>
    <cellStyle name="Standard 3 4 2 10" xfId="4006"/>
    <cellStyle name="Standard 3 4 2 2" xfId="81"/>
    <cellStyle name="Standard 3 4 2 2 2" xfId="161"/>
    <cellStyle name="Standard 3 4 2 2 2 2" xfId="321"/>
    <cellStyle name="Standard 3 4 2 2 2 2 2" xfId="801"/>
    <cellStyle name="Standard 3 4 2 2 2 2 2 2" xfId="1603"/>
    <cellStyle name="Standard 3 4 2 2 2 2 2 2 2" xfId="3964"/>
    <cellStyle name="Standard 3 4 2 2 2 2 2 2 2 2" xfId="7167"/>
    <cellStyle name="Standard 3 4 2 2 2 2 2 2 3" xfId="5566"/>
    <cellStyle name="Standard 3 4 2 2 2 2 2 3" xfId="3163"/>
    <cellStyle name="Standard 3 4 2 2 2 2 2 3 2" xfId="6367"/>
    <cellStyle name="Standard 3 4 2 2 2 2 2 4" xfId="4766"/>
    <cellStyle name="Standard 3 4 2 2 2 2 2_Kat 2" xfId="2137"/>
    <cellStyle name="Standard 3 4 2 2 2 2 3" xfId="1123"/>
    <cellStyle name="Standard 3 4 2 2 2 2 3 2" xfId="3484"/>
    <cellStyle name="Standard 3 4 2 2 2 2 3 2 2" xfId="6687"/>
    <cellStyle name="Standard 3 4 2 2 2 2 3 3" xfId="5086"/>
    <cellStyle name="Standard 3 4 2 2 2 2 4" xfId="2683"/>
    <cellStyle name="Standard 3 4 2 2 2 2 4 2" xfId="5887"/>
    <cellStyle name="Standard 3 4 2 2 2 2 5" xfId="4286"/>
    <cellStyle name="Standard 3 4 2 2 2 2_Kat 2" xfId="2136"/>
    <cellStyle name="Standard 3 4 2 2 2 3" xfId="481"/>
    <cellStyle name="Standard 3 4 2 2 2 3 2" xfId="1283"/>
    <cellStyle name="Standard 3 4 2 2 2 3 2 2" xfId="3644"/>
    <cellStyle name="Standard 3 4 2 2 2 3 2 2 2" xfId="6847"/>
    <cellStyle name="Standard 3 4 2 2 2 3 2 3" xfId="5246"/>
    <cellStyle name="Standard 3 4 2 2 2 3 3" xfId="2843"/>
    <cellStyle name="Standard 3 4 2 2 2 3 3 2" xfId="6047"/>
    <cellStyle name="Standard 3 4 2 2 2 3 4" xfId="4446"/>
    <cellStyle name="Standard 3 4 2 2 2 3_Kat 2" xfId="2138"/>
    <cellStyle name="Standard 3 4 2 2 2 4" xfId="963"/>
    <cellStyle name="Standard 3 4 2 2 2 4 2" xfId="3324"/>
    <cellStyle name="Standard 3 4 2 2 2 4 2 2" xfId="6527"/>
    <cellStyle name="Standard 3 4 2 2 2 4 3" xfId="4926"/>
    <cellStyle name="Standard 3 4 2 2 2 5" xfId="2523"/>
    <cellStyle name="Standard 3 4 2 2 2 5 2" xfId="5727"/>
    <cellStyle name="Standard 3 4 2 2 2 6" xfId="4126"/>
    <cellStyle name="Standard 3 4 2 2 2_Kat 2" xfId="2135"/>
    <cellStyle name="Standard 3 4 2 2 3" xfId="241"/>
    <cellStyle name="Standard 3 4 2 2 3 2" xfId="561"/>
    <cellStyle name="Standard 3 4 2 2 3 2 2" xfId="1363"/>
    <cellStyle name="Standard 3 4 2 2 3 2 2 2" xfId="3724"/>
    <cellStyle name="Standard 3 4 2 2 3 2 2 2 2" xfId="6927"/>
    <cellStyle name="Standard 3 4 2 2 3 2 2 3" xfId="5326"/>
    <cellStyle name="Standard 3 4 2 2 3 2 3" xfId="2923"/>
    <cellStyle name="Standard 3 4 2 2 3 2 3 2" xfId="6127"/>
    <cellStyle name="Standard 3 4 2 2 3 2 4" xfId="4526"/>
    <cellStyle name="Standard 3 4 2 2 3 2_Kat 2" xfId="2140"/>
    <cellStyle name="Standard 3 4 2 2 3 3" xfId="1043"/>
    <cellStyle name="Standard 3 4 2 2 3 3 2" xfId="3404"/>
    <cellStyle name="Standard 3 4 2 2 3 3 2 2" xfId="6607"/>
    <cellStyle name="Standard 3 4 2 2 3 3 3" xfId="5006"/>
    <cellStyle name="Standard 3 4 2 2 3 4" xfId="2603"/>
    <cellStyle name="Standard 3 4 2 2 3 4 2" xfId="5807"/>
    <cellStyle name="Standard 3 4 2 2 3 5" xfId="4206"/>
    <cellStyle name="Standard 3 4 2 2 3_Kat 2" xfId="2139"/>
    <cellStyle name="Standard 3 4 2 2 4" xfId="641"/>
    <cellStyle name="Standard 3 4 2 2 4 2" xfId="1443"/>
    <cellStyle name="Standard 3 4 2 2 4 2 2" xfId="3804"/>
    <cellStyle name="Standard 3 4 2 2 4 2 2 2" xfId="7007"/>
    <cellStyle name="Standard 3 4 2 2 4 2 3" xfId="5406"/>
    <cellStyle name="Standard 3 4 2 2 4 3" xfId="3003"/>
    <cellStyle name="Standard 3 4 2 2 4 3 2" xfId="6207"/>
    <cellStyle name="Standard 3 4 2 2 4 4" xfId="4606"/>
    <cellStyle name="Standard 3 4 2 2 4_Kat 2" xfId="2141"/>
    <cellStyle name="Standard 3 4 2 2 5" xfId="721"/>
    <cellStyle name="Standard 3 4 2 2 5 2" xfId="1523"/>
    <cellStyle name="Standard 3 4 2 2 5 2 2" xfId="3884"/>
    <cellStyle name="Standard 3 4 2 2 5 2 2 2" xfId="7087"/>
    <cellStyle name="Standard 3 4 2 2 5 2 3" xfId="5486"/>
    <cellStyle name="Standard 3 4 2 2 5 3" xfId="3083"/>
    <cellStyle name="Standard 3 4 2 2 5 3 2" xfId="6287"/>
    <cellStyle name="Standard 3 4 2 2 5 4" xfId="4686"/>
    <cellStyle name="Standard 3 4 2 2 5_Kat 2" xfId="2142"/>
    <cellStyle name="Standard 3 4 2 2 6" xfId="401"/>
    <cellStyle name="Standard 3 4 2 2 6 2" xfId="1203"/>
    <cellStyle name="Standard 3 4 2 2 6 2 2" xfId="3564"/>
    <cellStyle name="Standard 3 4 2 2 6 2 2 2" xfId="6767"/>
    <cellStyle name="Standard 3 4 2 2 6 2 3" xfId="5166"/>
    <cellStyle name="Standard 3 4 2 2 6 3" xfId="2763"/>
    <cellStyle name="Standard 3 4 2 2 6 3 2" xfId="5967"/>
    <cellStyle name="Standard 3 4 2 2 6 4" xfId="4366"/>
    <cellStyle name="Standard 3 4 2 2 6_Kat 2" xfId="2143"/>
    <cellStyle name="Standard 3 4 2 2 7" xfId="883"/>
    <cellStyle name="Standard 3 4 2 2 7 2" xfId="3244"/>
    <cellStyle name="Standard 3 4 2 2 7 2 2" xfId="6447"/>
    <cellStyle name="Standard 3 4 2 2 7 3" xfId="4846"/>
    <cellStyle name="Standard 3 4 2 2 8" xfId="2443"/>
    <cellStyle name="Standard 3 4 2 2 8 2" xfId="5647"/>
    <cellStyle name="Standard 3 4 2 2 9" xfId="4046"/>
    <cellStyle name="Standard 3 4 2 2_Kat 2" xfId="2134"/>
    <cellStyle name="Standard 3 4 2 3" xfId="121"/>
    <cellStyle name="Standard 3 4 2 3 2" xfId="281"/>
    <cellStyle name="Standard 3 4 2 3 2 2" xfId="761"/>
    <cellStyle name="Standard 3 4 2 3 2 2 2" xfId="1563"/>
    <cellStyle name="Standard 3 4 2 3 2 2 2 2" xfId="3924"/>
    <cellStyle name="Standard 3 4 2 3 2 2 2 2 2" xfId="7127"/>
    <cellStyle name="Standard 3 4 2 3 2 2 2 3" xfId="5526"/>
    <cellStyle name="Standard 3 4 2 3 2 2 3" xfId="3123"/>
    <cellStyle name="Standard 3 4 2 3 2 2 3 2" xfId="6327"/>
    <cellStyle name="Standard 3 4 2 3 2 2 4" xfId="4726"/>
    <cellStyle name="Standard 3 4 2 3 2 2_Kat 2" xfId="2146"/>
    <cellStyle name="Standard 3 4 2 3 2 3" xfId="1083"/>
    <cellStyle name="Standard 3 4 2 3 2 3 2" xfId="3444"/>
    <cellStyle name="Standard 3 4 2 3 2 3 2 2" xfId="6647"/>
    <cellStyle name="Standard 3 4 2 3 2 3 3" xfId="5046"/>
    <cellStyle name="Standard 3 4 2 3 2 4" xfId="2643"/>
    <cellStyle name="Standard 3 4 2 3 2 4 2" xfId="5847"/>
    <cellStyle name="Standard 3 4 2 3 2 5" xfId="4246"/>
    <cellStyle name="Standard 3 4 2 3 2_Kat 2" xfId="2145"/>
    <cellStyle name="Standard 3 4 2 3 3" xfId="441"/>
    <cellStyle name="Standard 3 4 2 3 3 2" xfId="1243"/>
    <cellStyle name="Standard 3 4 2 3 3 2 2" xfId="3604"/>
    <cellStyle name="Standard 3 4 2 3 3 2 2 2" xfId="6807"/>
    <cellStyle name="Standard 3 4 2 3 3 2 3" xfId="5206"/>
    <cellStyle name="Standard 3 4 2 3 3 3" xfId="2803"/>
    <cellStyle name="Standard 3 4 2 3 3 3 2" xfId="6007"/>
    <cellStyle name="Standard 3 4 2 3 3 4" xfId="4406"/>
    <cellStyle name="Standard 3 4 2 3 3_Kat 2" xfId="2147"/>
    <cellStyle name="Standard 3 4 2 3 4" xfId="923"/>
    <cellStyle name="Standard 3 4 2 3 4 2" xfId="3284"/>
    <cellStyle name="Standard 3 4 2 3 4 2 2" xfId="6487"/>
    <cellStyle name="Standard 3 4 2 3 4 3" xfId="4886"/>
    <cellStyle name="Standard 3 4 2 3 5" xfId="2483"/>
    <cellStyle name="Standard 3 4 2 3 5 2" xfId="5687"/>
    <cellStyle name="Standard 3 4 2 3 6" xfId="4086"/>
    <cellStyle name="Standard 3 4 2 3_Kat 2" xfId="2144"/>
    <cellStyle name="Standard 3 4 2 4" xfId="201"/>
    <cellStyle name="Standard 3 4 2 4 2" xfId="521"/>
    <cellStyle name="Standard 3 4 2 4 2 2" xfId="1323"/>
    <cellStyle name="Standard 3 4 2 4 2 2 2" xfId="3684"/>
    <cellStyle name="Standard 3 4 2 4 2 2 2 2" xfId="6887"/>
    <cellStyle name="Standard 3 4 2 4 2 2 3" xfId="5286"/>
    <cellStyle name="Standard 3 4 2 4 2 3" xfId="2883"/>
    <cellStyle name="Standard 3 4 2 4 2 3 2" xfId="6087"/>
    <cellStyle name="Standard 3 4 2 4 2 4" xfId="4486"/>
    <cellStyle name="Standard 3 4 2 4 2_Kat 2" xfId="2149"/>
    <cellStyle name="Standard 3 4 2 4 3" xfId="1003"/>
    <cellStyle name="Standard 3 4 2 4 3 2" xfId="3364"/>
    <cellStyle name="Standard 3 4 2 4 3 2 2" xfId="6567"/>
    <cellStyle name="Standard 3 4 2 4 3 3" xfId="4966"/>
    <cellStyle name="Standard 3 4 2 4 4" xfId="2563"/>
    <cellStyle name="Standard 3 4 2 4 4 2" xfId="5767"/>
    <cellStyle name="Standard 3 4 2 4 5" xfId="4166"/>
    <cellStyle name="Standard 3 4 2 4_Kat 2" xfId="2148"/>
    <cellStyle name="Standard 3 4 2 5" xfId="601"/>
    <cellStyle name="Standard 3 4 2 5 2" xfId="1403"/>
    <cellStyle name="Standard 3 4 2 5 2 2" xfId="3764"/>
    <cellStyle name="Standard 3 4 2 5 2 2 2" xfId="6967"/>
    <cellStyle name="Standard 3 4 2 5 2 3" xfId="5366"/>
    <cellStyle name="Standard 3 4 2 5 3" xfId="2963"/>
    <cellStyle name="Standard 3 4 2 5 3 2" xfId="6167"/>
    <cellStyle name="Standard 3 4 2 5 4" xfId="4566"/>
    <cellStyle name="Standard 3 4 2 5_Kat 2" xfId="2150"/>
    <cellStyle name="Standard 3 4 2 6" xfId="681"/>
    <cellStyle name="Standard 3 4 2 6 2" xfId="1483"/>
    <cellStyle name="Standard 3 4 2 6 2 2" xfId="3844"/>
    <cellStyle name="Standard 3 4 2 6 2 2 2" xfId="7047"/>
    <cellStyle name="Standard 3 4 2 6 2 3" xfId="5446"/>
    <cellStyle name="Standard 3 4 2 6 3" xfId="3043"/>
    <cellStyle name="Standard 3 4 2 6 3 2" xfId="6247"/>
    <cellStyle name="Standard 3 4 2 6 4" xfId="4646"/>
    <cellStyle name="Standard 3 4 2 6_Kat 2" xfId="2151"/>
    <cellStyle name="Standard 3 4 2 7" xfId="361"/>
    <cellStyle name="Standard 3 4 2 7 2" xfId="1163"/>
    <cellStyle name="Standard 3 4 2 7 2 2" xfId="3524"/>
    <cellStyle name="Standard 3 4 2 7 2 2 2" xfId="6727"/>
    <cellStyle name="Standard 3 4 2 7 2 3" xfId="5126"/>
    <cellStyle name="Standard 3 4 2 7 3" xfId="2723"/>
    <cellStyle name="Standard 3 4 2 7 3 2" xfId="5927"/>
    <cellStyle name="Standard 3 4 2 7 4" xfId="4326"/>
    <cellStyle name="Standard 3 4 2 7_Kat 2" xfId="2152"/>
    <cellStyle name="Standard 3 4 2 8" xfId="843"/>
    <cellStyle name="Standard 3 4 2 8 2" xfId="3204"/>
    <cellStyle name="Standard 3 4 2 8 2 2" xfId="6407"/>
    <cellStyle name="Standard 3 4 2 8 3" xfId="4806"/>
    <cellStyle name="Standard 3 4 2 9" xfId="2403"/>
    <cellStyle name="Standard 3 4 2 9 2" xfId="5607"/>
    <cellStyle name="Standard 3 4 2_Kat 2" xfId="2133"/>
    <cellStyle name="Standard 3 4 3" xfId="61"/>
    <cellStyle name="Standard 3 4 3 2" xfId="141"/>
    <cellStyle name="Standard 3 4 3 2 2" xfId="301"/>
    <cellStyle name="Standard 3 4 3 2 2 2" xfId="781"/>
    <cellStyle name="Standard 3 4 3 2 2 2 2" xfId="1583"/>
    <cellStyle name="Standard 3 4 3 2 2 2 2 2" xfId="3944"/>
    <cellStyle name="Standard 3 4 3 2 2 2 2 2 2" xfId="7147"/>
    <cellStyle name="Standard 3 4 3 2 2 2 2 3" xfId="5546"/>
    <cellStyle name="Standard 3 4 3 2 2 2 3" xfId="3143"/>
    <cellStyle name="Standard 3 4 3 2 2 2 3 2" xfId="6347"/>
    <cellStyle name="Standard 3 4 3 2 2 2 4" xfId="4746"/>
    <cellStyle name="Standard 3 4 3 2 2 2_Kat 2" xfId="2156"/>
    <cellStyle name="Standard 3 4 3 2 2 3" xfId="1103"/>
    <cellStyle name="Standard 3 4 3 2 2 3 2" xfId="3464"/>
    <cellStyle name="Standard 3 4 3 2 2 3 2 2" xfId="6667"/>
    <cellStyle name="Standard 3 4 3 2 2 3 3" xfId="5066"/>
    <cellStyle name="Standard 3 4 3 2 2 4" xfId="2663"/>
    <cellStyle name="Standard 3 4 3 2 2 4 2" xfId="5867"/>
    <cellStyle name="Standard 3 4 3 2 2 5" xfId="4266"/>
    <cellStyle name="Standard 3 4 3 2 2_Kat 2" xfId="2155"/>
    <cellStyle name="Standard 3 4 3 2 3" xfId="461"/>
    <cellStyle name="Standard 3 4 3 2 3 2" xfId="1263"/>
    <cellStyle name="Standard 3 4 3 2 3 2 2" xfId="3624"/>
    <cellStyle name="Standard 3 4 3 2 3 2 2 2" xfId="6827"/>
    <cellStyle name="Standard 3 4 3 2 3 2 3" xfId="5226"/>
    <cellStyle name="Standard 3 4 3 2 3 3" xfId="2823"/>
    <cellStyle name="Standard 3 4 3 2 3 3 2" xfId="6027"/>
    <cellStyle name="Standard 3 4 3 2 3 4" xfId="4426"/>
    <cellStyle name="Standard 3 4 3 2 3_Kat 2" xfId="2157"/>
    <cellStyle name="Standard 3 4 3 2 4" xfId="943"/>
    <cellStyle name="Standard 3 4 3 2 4 2" xfId="3304"/>
    <cellStyle name="Standard 3 4 3 2 4 2 2" xfId="6507"/>
    <cellStyle name="Standard 3 4 3 2 4 3" xfId="4906"/>
    <cellStyle name="Standard 3 4 3 2 5" xfId="2503"/>
    <cellStyle name="Standard 3 4 3 2 5 2" xfId="5707"/>
    <cellStyle name="Standard 3 4 3 2 6" xfId="4106"/>
    <cellStyle name="Standard 3 4 3 2_Kat 2" xfId="2154"/>
    <cellStyle name="Standard 3 4 3 3" xfId="221"/>
    <cellStyle name="Standard 3 4 3 3 2" xfId="541"/>
    <cellStyle name="Standard 3 4 3 3 2 2" xfId="1343"/>
    <cellStyle name="Standard 3 4 3 3 2 2 2" xfId="3704"/>
    <cellStyle name="Standard 3 4 3 3 2 2 2 2" xfId="6907"/>
    <cellStyle name="Standard 3 4 3 3 2 2 3" xfId="5306"/>
    <cellStyle name="Standard 3 4 3 3 2 3" xfId="2903"/>
    <cellStyle name="Standard 3 4 3 3 2 3 2" xfId="6107"/>
    <cellStyle name="Standard 3 4 3 3 2 4" xfId="4506"/>
    <cellStyle name="Standard 3 4 3 3 2_Kat 2" xfId="2159"/>
    <cellStyle name="Standard 3 4 3 3 3" xfId="1023"/>
    <cellStyle name="Standard 3 4 3 3 3 2" xfId="3384"/>
    <cellStyle name="Standard 3 4 3 3 3 2 2" xfId="6587"/>
    <cellStyle name="Standard 3 4 3 3 3 3" xfId="4986"/>
    <cellStyle name="Standard 3 4 3 3 4" xfId="2583"/>
    <cellStyle name="Standard 3 4 3 3 4 2" xfId="5787"/>
    <cellStyle name="Standard 3 4 3 3 5" xfId="4186"/>
    <cellStyle name="Standard 3 4 3 3_Kat 2" xfId="2158"/>
    <cellStyle name="Standard 3 4 3 4" xfId="621"/>
    <cellStyle name="Standard 3 4 3 4 2" xfId="1423"/>
    <cellStyle name="Standard 3 4 3 4 2 2" xfId="3784"/>
    <cellStyle name="Standard 3 4 3 4 2 2 2" xfId="6987"/>
    <cellStyle name="Standard 3 4 3 4 2 3" xfId="5386"/>
    <cellStyle name="Standard 3 4 3 4 3" xfId="2983"/>
    <cellStyle name="Standard 3 4 3 4 3 2" xfId="6187"/>
    <cellStyle name="Standard 3 4 3 4 4" xfId="4586"/>
    <cellStyle name="Standard 3 4 3 4_Kat 2" xfId="2160"/>
    <cellStyle name="Standard 3 4 3 5" xfId="701"/>
    <cellStyle name="Standard 3 4 3 5 2" xfId="1503"/>
    <cellStyle name="Standard 3 4 3 5 2 2" xfId="3864"/>
    <cellStyle name="Standard 3 4 3 5 2 2 2" xfId="7067"/>
    <cellStyle name="Standard 3 4 3 5 2 3" xfId="5466"/>
    <cellStyle name="Standard 3 4 3 5 3" xfId="3063"/>
    <cellStyle name="Standard 3 4 3 5 3 2" xfId="6267"/>
    <cellStyle name="Standard 3 4 3 5 4" xfId="4666"/>
    <cellStyle name="Standard 3 4 3 5_Kat 2" xfId="2161"/>
    <cellStyle name="Standard 3 4 3 6" xfId="381"/>
    <cellStyle name="Standard 3 4 3 6 2" xfId="1183"/>
    <cellStyle name="Standard 3 4 3 6 2 2" xfId="3544"/>
    <cellStyle name="Standard 3 4 3 6 2 2 2" xfId="6747"/>
    <cellStyle name="Standard 3 4 3 6 2 3" xfId="5146"/>
    <cellStyle name="Standard 3 4 3 6 3" xfId="2743"/>
    <cellStyle name="Standard 3 4 3 6 3 2" xfId="5947"/>
    <cellStyle name="Standard 3 4 3 6 4" xfId="4346"/>
    <cellStyle name="Standard 3 4 3 6_Kat 2" xfId="2162"/>
    <cellStyle name="Standard 3 4 3 7" xfId="863"/>
    <cellStyle name="Standard 3 4 3 7 2" xfId="3224"/>
    <cellStyle name="Standard 3 4 3 7 2 2" xfId="6427"/>
    <cellStyle name="Standard 3 4 3 7 3" xfId="4826"/>
    <cellStyle name="Standard 3 4 3 8" xfId="2423"/>
    <cellStyle name="Standard 3 4 3 8 2" xfId="5627"/>
    <cellStyle name="Standard 3 4 3 9" xfId="4026"/>
    <cellStyle name="Standard 3 4 3_Kat 2" xfId="2153"/>
    <cellStyle name="Standard 3 4 4" xfId="101"/>
    <cellStyle name="Standard 3 4 4 2" xfId="261"/>
    <cellStyle name="Standard 3 4 4 2 2" xfId="741"/>
    <cellStyle name="Standard 3 4 4 2 2 2" xfId="1543"/>
    <cellStyle name="Standard 3 4 4 2 2 2 2" xfId="3904"/>
    <cellStyle name="Standard 3 4 4 2 2 2 2 2" xfId="7107"/>
    <cellStyle name="Standard 3 4 4 2 2 2 3" xfId="5506"/>
    <cellStyle name="Standard 3 4 4 2 2 3" xfId="3103"/>
    <cellStyle name="Standard 3 4 4 2 2 3 2" xfId="6307"/>
    <cellStyle name="Standard 3 4 4 2 2 4" xfId="4706"/>
    <cellStyle name="Standard 3 4 4 2 2_Kat 2" xfId="2165"/>
    <cellStyle name="Standard 3 4 4 2 3" xfId="1063"/>
    <cellStyle name="Standard 3 4 4 2 3 2" xfId="3424"/>
    <cellStyle name="Standard 3 4 4 2 3 2 2" xfId="6627"/>
    <cellStyle name="Standard 3 4 4 2 3 3" xfId="5026"/>
    <cellStyle name="Standard 3 4 4 2 4" xfId="2623"/>
    <cellStyle name="Standard 3 4 4 2 4 2" xfId="5827"/>
    <cellStyle name="Standard 3 4 4 2 5" xfId="4226"/>
    <cellStyle name="Standard 3 4 4 2_Kat 2" xfId="2164"/>
    <cellStyle name="Standard 3 4 4 3" xfId="421"/>
    <cellStyle name="Standard 3 4 4 3 2" xfId="1223"/>
    <cellStyle name="Standard 3 4 4 3 2 2" xfId="3584"/>
    <cellStyle name="Standard 3 4 4 3 2 2 2" xfId="6787"/>
    <cellStyle name="Standard 3 4 4 3 2 3" xfId="5186"/>
    <cellStyle name="Standard 3 4 4 3 3" xfId="2783"/>
    <cellStyle name="Standard 3 4 4 3 3 2" xfId="5987"/>
    <cellStyle name="Standard 3 4 4 3 4" xfId="4386"/>
    <cellStyle name="Standard 3 4 4 3_Kat 2" xfId="2166"/>
    <cellStyle name="Standard 3 4 4 4" xfId="903"/>
    <cellStyle name="Standard 3 4 4 4 2" xfId="3264"/>
    <cellStyle name="Standard 3 4 4 4 2 2" xfId="6467"/>
    <cellStyle name="Standard 3 4 4 4 3" xfId="4866"/>
    <cellStyle name="Standard 3 4 4 5" xfId="2463"/>
    <cellStyle name="Standard 3 4 4 5 2" xfId="5667"/>
    <cellStyle name="Standard 3 4 4 6" xfId="4066"/>
    <cellStyle name="Standard 3 4 4_Kat 2" xfId="2163"/>
    <cellStyle name="Standard 3 4 5" xfId="181"/>
    <cellStyle name="Standard 3 4 5 2" xfId="501"/>
    <cellStyle name="Standard 3 4 5 2 2" xfId="1303"/>
    <cellStyle name="Standard 3 4 5 2 2 2" xfId="3664"/>
    <cellStyle name="Standard 3 4 5 2 2 2 2" xfId="6867"/>
    <cellStyle name="Standard 3 4 5 2 2 3" xfId="5266"/>
    <cellStyle name="Standard 3 4 5 2 3" xfId="2863"/>
    <cellStyle name="Standard 3 4 5 2 3 2" xfId="6067"/>
    <cellStyle name="Standard 3 4 5 2 4" xfId="4466"/>
    <cellStyle name="Standard 3 4 5 2_Kat 2" xfId="2168"/>
    <cellStyle name="Standard 3 4 5 3" xfId="983"/>
    <cellStyle name="Standard 3 4 5 3 2" xfId="3344"/>
    <cellStyle name="Standard 3 4 5 3 2 2" xfId="6547"/>
    <cellStyle name="Standard 3 4 5 3 3" xfId="4946"/>
    <cellStyle name="Standard 3 4 5 4" xfId="2543"/>
    <cellStyle name="Standard 3 4 5 4 2" xfId="5747"/>
    <cellStyle name="Standard 3 4 5 5" xfId="4146"/>
    <cellStyle name="Standard 3 4 5_Kat 2" xfId="2167"/>
    <cellStyle name="Standard 3 4 6" xfId="581"/>
    <cellStyle name="Standard 3 4 6 2" xfId="1383"/>
    <cellStyle name="Standard 3 4 6 2 2" xfId="3744"/>
    <cellStyle name="Standard 3 4 6 2 2 2" xfId="6947"/>
    <cellStyle name="Standard 3 4 6 2 3" xfId="5346"/>
    <cellStyle name="Standard 3 4 6 3" xfId="2943"/>
    <cellStyle name="Standard 3 4 6 3 2" xfId="6147"/>
    <cellStyle name="Standard 3 4 6 4" xfId="4546"/>
    <cellStyle name="Standard 3 4 6_Kat 2" xfId="2169"/>
    <cellStyle name="Standard 3 4 7" xfId="661"/>
    <cellStyle name="Standard 3 4 7 2" xfId="1463"/>
    <cellStyle name="Standard 3 4 7 2 2" xfId="3824"/>
    <cellStyle name="Standard 3 4 7 2 2 2" xfId="7027"/>
    <cellStyle name="Standard 3 4 7 2 3" xfId="5426"/>
    <cellStyle name="Standard 3 4 7 3" xfId="3023"/>
    <cellStyle name="Standard 3 4 7 3 2" xfId="6227"/>
    <cellStyle name="Standard 3 4 7 4" xfId="4626"/>
    <cellStyle name="Standard 3 4 7_Kat 2" xfId="2170"/>
    <cellStyle name="Standard 3 4 8" xfId="341"/>
    <cellStyle name="Standard 3 4 8 2" xfId="1143"/>
    <cellStyle name="Standard 3 4 8 2 2" xfId="3504"/>
    <cellStyle name="Standard 3 4 8 2 2 2" xfId="6707"/>
    <cellStyle name="Standard 3 4 8 2 3" xfId="5106"/>
    <cellStyle name="Standard 3 4 8 3" xfId="2703"/>
    <cellStyle name="Standard 3 4 8 3 2" xfId="5907"/>
    <cellStyle name="Standard 3 4 8 4" xfId="4306"/>
    <cellStyle name="Standard 3 4 8_Kat 2" xfId="2171"/>
    <cellStyle name="Standard 3 4 9" xfId="823"/>
    <cellStyle name="Standard 3 4 9 2" xfId="3184"/>
    <cellStyle name="Standard 3 4 9 2 2" xfId="6387"/>
    <cellStyle name="Standard 3 4 9 3" xfId="4786"/>
    <cellStyle name="Standard 3 4_Kat 2" xfId="2132"/>
    <cellStyle name="Standard 3_Kat 1" xfId="3977"/>
    <cellStyle name="Standard 4" xfId="5"/>
    <cellStyle name="Standard 5" xfId="18"/>
    <cellStyle name="Standard 5 10" xfId="824"/>
    <cellStyle name="Standard 5 10 2" xfId="3185"/>
    <cellStyle name="Standard 5 10 2 2" xfId="6388"/>
    <cellStyle name="Standard 5 10 3" xfId="4787"/>
    <cellStyle name="Standard 5 11" xfId="2384"/>
    <cellStyle name="Standard 5 11 2" xfId="5588"/>
    <cellStyle name="Standard 5 12" xfId="3987"/>
    <cellStyle name="Standard 5 2" xfId="19"/>
    <cellStyle name="Standard 5 2 10" xfId="2385"/>
    <cellStyle name="Standard 5 2 10 2" xfId="5589"/>
    <cellStyle name="Standard 5 2 11" xfId="3988"/>
    <cellStyle name="Standard 5 2 2" xfId="43"/>
    <cellStyle name="Standard 5 2 2 10" xfId="4008"/>
    <cellStyle name="Standard 5 2 2 2" xfId="83"/>
    <cellStyle name="Standard 5 2 2 2 2" xfId="163"/>
    <cellStyle name="Standard 5 2 2 2 2 2" xfId="323"/>
    <cellStyle name="Standard 5 2 2 2 2 2 2" xfId="803"/>
    <cellStyle name="Standard 5 2 2 2 2 2 2 2" xfId="1605"/>
    <cellStyle name="Standard 5 2 2 2 2 2 2 2 2" xfId="3966"/>
    <cellStyle name="Standard 5 2 2 2 2 2 2 2 2 2" xfId="7169"/>
    <cellStyle name="Standard 5 2 2 2 2 2 2 2 3" xfId="5568"/>
    <cellStyle name="Standard 5 2 2 2 2 2 2 3" xfId="3165"/>
    <cellStyle name="Standard 5 2 2 2 2 2 2 3 2" xfId="6369"/>
    <cellStyle name="Standard 5 2 2 2 2 2 2 4" xfId="4768"/>
    <cellStyle name="Standard 5 2 2 2 2 2 2_Kat 2" xfId="2178"/>
    <cellStyle name="Standard 5 2 2 2 2 2 3" xfId="1125"/>
    <cellStyle name="Standard 5 2 2 2 2 2 3 2" xfId="3486"/>
    <cellStyle name="Standard 5 2 2 2 2 2 3 2 2" xfId="6689"/>
    <cellStyle name="Standard 5 2 2 2 2 2 3 3" xfId="5088"/>
    <cellStyle name="Standard 5 2 2 2 2 2 4" xfId="2685"/>
    <cellStyle name="Standard 5 2 2 2 2 2 4 2" xfId="5889"/>
    <cellStyle name="Standard 5 2 2 2 2 2 5" xfId="4288"/>
    <cellStyle name="Standard 5 2 2 2 2 2_Kat 2" xfId="2177"/>
    <cellStyle name="Standard 5 2 2 2 2 3" xfId="483"/>
    <cellStyle name="Standard 5 2 2 2 2 3 2" xfId="1285"/>
    <cellStyle name="Standard 5 2 2 2 2 3 2 2" xfId="3646"/>
    <cellStyle name="Standard 5 2 2 2 2 3 2 2 2" xfId="6849"/>
    <cellStyle name="Standard 5 2 2 2 2 3 2 3" xfId="5248"/>
    <cellStyle name="Standard 5 2 2 2 2 3 3" xfId="2845"/>
    <cellStyle name="Standard 5 2 2 2 2 3 3 2" xfId="6049"/>
    <cellStyle name="Standard 5 2 2 2 2 3 4" xfId="4448"/>
    <cellStyle name="Standard 5 2 2 2 2 3_Kat 2" xfId="2179"/>
    <cellStyle name="Standard 5 2 2 2 2 4" xfId="965"/>
    <cellStyle name="Standard 5 2 2 2 2 4 2" xfId="3326"/>
    <cellStyle name="Standard 5 2 2 2 2 4 2 2" xfId="6529"/>
    <cellStyle name="Standard 5 2 2 2 2 4 3" xfId="4928"/>
    <cellStyle name="Standard 5 2 2 2 2 5" xfId="2525"/>
    <cellStyle name="Standard 5 2 2 2 2 5 2" xfId="5729"/>
    <cellStyle name="Standard 5 2 2 2 2 6" xfId="4128"/>
    <cellStyle name="Standard 5 2 2 2 2_Kat 2" xfId="2176"/>
    <cellStyle name="Standard 5 2 2 2 3" xfId="243"/>
    <cellStyle name="Standard 5 2 2 2 3 2" xfId="563"/>
    <cellStyle name="Standard 5 2 2 2 3 2 2" xfId="1365"/>
    <cellStyle name="Standard 5 2 2 2 3 2 2 2" xfId="3726"/>
    <cellStyle name="Standard 5 2 2 2 3 2 2 2 2" xfId="6929"/>
    <cellStyle name="Standard 5 2 2 2 3 2 2 3" xfId="5328"/>
    <cellStyle name="Standard 5 2 2 2 3 2 3" xfId="2925"/>
    <cellStyle name="Standard 5 2 2 2 3 2 3 2" xfId="6129"/>
    <cellStyle name="Standard 5 2 2 2 3 2 4" xfId="4528"/>
    <cellStyle name="Standard 5 2 2 2 3 2_Kat 2" xfId="2181"/>
    <cellStyle name="Standard 5 2 2 2 3 3" xfId="1045"/>
    <cellStyle name="Standard 5 2 2 2 3 3 2" xfId="3406"/>
    <cellStyle name="Standard 5 2 2 2 3 3 2 2" xfId="6609"/>
    <cellStyle name="Standard 5 2 2 2 3 3 3" xfId="5008"/>
    <cellStyle name="Standard 5 2 2 2 3 4" xfId="2605"/>
    <cellStyle name="Standard 5 2 2 2 3 4 2" xfId="5809"/>
    <cellStyle name="Standard 5 2 2 2 3 5" xfId="4208"/>
    <cellStyle name="Standard 5 2 2 2 3_Kat 2" xfId="2180"/>
    <cellStyle name="Standard 5 2 2 2 4" xfId="643"/>
    <cellStyle name="Standard 5 2 2 2 4 2" xfId="1445"/>
    <cellStyle name="Standard 5 2 2 2 4 2 2" xfId="3806"/>
    <cellStyle name="Standard 5 2 2 2 4 2 2 2" xfId="7009"/>
    <cellStyle name="Standard 5 2 2 2 4 2 3" xfId="5408"/>
    <cellStyle name="Standard 5 2 2 2 4 3" xfId="3005"/>
    <cellStyle name="Standard 5 2 2 2 4 3 2" xfId="6209"/>
    <cellStyle name="Standard 5 2 2 2 4 4" xfId="4608"/>
    <cellStyle name="Standard 5 2 2 2 4_Kat 2" xfId="2182"/>
    <cellStyle name="Standard 5 2 2 2 5" xfId="723"/>
    <cellStyle name="Standard 5 2 2 2 5 2" xfId="1525"/>
    <cellStyle name="Standard 5 2 2 2 5 2 2" xfId="3886"/>
    <cellStyle name="Standard 5 2 2 2 5 2 2 2" xfId="7089"/>
    <cellStyle name="Standard 5 2 2 2 5 2 3" xfId="5488"/>
    <cellStyle name="Standard 5 2 2 2 5 3" xfId="3085"/>
    <cellStyle name="Standard 5 2 2 2 5 3 2" xfId="6289"/>
    <cellStyle name="Standard 5 2 2 2 5 4" xfId="4688"/>
    <cellStyle name="Standard 5 2 2 2 5_Kat 2" xfId="2183"/>
    <cellStyle name="Standard 5 2 2 2 6" xfId="403"/>
    <cellStyle name="Standard 5 2 2 2 6 2" xfId="1205"/>
    <cellStyle name="Standard 5 2 2 2 6 2 2" xfId="3566"/>
    <cellStyle name="Standard 5 2 2 2 6 2 2 2" xfId="6769"/>
    <cellStyle name="Standard 5 2 2 2 6 2 3" xfId="5168"/>
    <cellStyle name="Standard 5 2 2 2 6 3" xfId="2765"/>
    <cellStyle name="Standard 5 2 2 2 6 3 2" xfId="5969"/>
    <cellStyle name="Standard 5 2 2 2 6 4" xfId="4368"/>
    <cellStyle name="Standard 5 2 2 2 6_Kat 2" xfId="2184"/>
    <cellStyle name="Standard 5 2 2 2 7" xfId="885"/>
    <cellStyle name="Standard 5 2 2 2 7 2" xfId="3246"/>
    <cellStyle name="Standard 5 2 2 2 7 2 2" xfId="6449"/>
    <cellStyle name="Standard 5 2 2 2 7 3" xfId="4848"/>
    <cellStyle name="Standard 5 2 2 2 8" xfId="2445"/>
    <cellStyle name="Standard 5 2 2 2 8 2" xfId="5649"/>
    <cellStyle name="Standard 5 2 2 2 9" xfId="4048"/>
    <cellStyle name="Standard 5 2 2 2_Kat 2" xfId="2175"/>
    <cellStyle name="Standard 5 2 2 3" xfId="123"/>
    <cellStyle name="Standard 5 2 2 3 2" xfId="283"/>
    <cellStyle name="Standard 5 2 2 3 2 2" xfId="763"/>
    <cellStyle name="Standard 5 2 2 3 2 2 2" xfId="1565"/>
    <cellStyle name="Standard 5 2 2 3 2 2 2 2" xfId="3926"/>
    <cellStyle name="Standard 5 2 2 3 2 2 2 2 2" xfId="7129"/>
    <cellStyle name="Standard 5 2 2 3 2 2 2 3" xfId="5528"/>
    <cellStyle name="Standard 5 2 2 3 2 2 3" xfId="3125"/>
    <cellStyle name="Standard 5 2 2 3 2 2 3 2" xfId="6329"/>
    <cellStyle name="Standard 5 2 2 3 2 2 4" xfId="4728"/>
    <cellStyle name="Standard 5 2 2 3 2 2_Kat 2" xfId="2187"/>
    <cellStyle name="Standard 5 2 2 3 2 3" xfId="1085"/>
    <cellStyle name="Standard 5 2 2 3 2 3 2" xfId="3446"/>
    <cellStyle name="Standard 5 2 2 3 2 3 2 2" xfId="6649"/>
    <cellStyle name="Standard 5 2 2 3 2 3 3" xfId="5048"/>
    <cellStyle name="Standard 5 2 2 3 2 4" xfId="2645"/>
    <cellStyle name="Standard 5 2 2 3 2 4 2" xfId="5849"/>
    <cellStyle name="Standard 5 2 2 3 2 5" xfId="4248"/>
    <cellStyle name="Standard 5 2 2 3 2_Kat 2" xfId="2186"/>
    <cellStyle name="Standard 5 2 2 3 3" xfId="443"/>
    <cellStyle name="Standard 5 2 2 3 3 2" xfId="1245"/>
    <cellStyle name="Standard 5 2 2 3 3 2 2" xfId="3606"/>
    <cellStyle name="Standard 5 2 2 3 3 2 2 2" xfId="6809"/>
    <cellStyle name="Standard 5 2 2 3 3 2 3" xfId="5208"/>
    <cellStyle name="Standard 5 2 2 3 3 3" xfId="2805"/>
    <cellStyle name="Standard 5 2 2 3 3 3 2" xfId="6009"/>
    <cellStyle name="Standard 5 2 2 3 3 4" xfId="4408"/>
    <cellStyle name="Standard 5 2 2 3 3_Kat 2" xfId="2188"/>
    <cellStyle name="Standard 5 2 2 3 4" xfId="925"/>
    <cellStyle name="Standard 5 2 2 3 4 2" xfId="3286"/>
    <cellStyle name="Standard 5 2 2 3 4 2 2" xfId="6489"/>
    <cellStyle name="Standard 5 2 2 3 4 3" xfId="4888"/>
    <cellStyle name="Standard 5 2 2 3 5" xfId="2485"/>
    <cellStyle name="Standard 5 2 2 3 5 2" xfId="5689"/>
    <cellStyle name="Standard 5 2 2 3 6" xfId="4088"/>
    <cellStyle name="Standard 5 2 2 3_Kat 2" xfId="2185"/>
    <cellStyle name="Standard 5 2 2 4" xfId="203"/>
    <cellStyle name="Standard 5 2 2 4 2" xfId="523"/>
    <cellStyle name="Standard 5 2 2 4 2 2" xfId="1325"/>
    <cellStyle name="Standard 5 2 2 4 2 2 2" xfId="3686"/>
    <cellStyle name="Standard 5 2 2 4 2 2 2 2" xfId="6889"/>
    <cellStyle name="Standard 5 2 2 4 2 2 3" xfId="5288"/>
    <cellStyle name="Standard 5 2 2 4 2 3" xfId="2885"/>
    <cellStyle name="Standard 5 2 2 4 2 3 2" xfId="6089"/>
    <cellStyle name="Standard 5 2 2 4 2 4" xfId="4488"/>
    <cellStyle name="Standard 5 2 2 4 2_Kat 2" xfId="2190"/>
    <cellStyle name="Standard 5 2 2 4 3" xfId="1005"/>
    <cellStyle name="Standard 5 2 2 4 3 2" xfId="3366"/>
    <cellStyle name="Standard 5 2 2 4 3 2 2" xfId="6569"/>
    <cellStyle name="Standard 5 2 2 4 3 3" xfId="4968"/>
    <cellStyle name="Standard 5 2 2 4 4" xfId="2565"/>
    <cellStyle name="Standard 5 2 2 4 4 2" xfId="5769"/>
    <cellStyle name="Standard 5 2 2 4 5" xfId="4168"/>
    <cellStyle name="Standard 5 2 2 4_Kat 2" xfId="2189"/>
    <cellStyle name="Standard 5 2 2 5" xfId="603"/>
    <cellStyle name="Standard 5 2 2 5 2" xfId="1405"/>
    <cellStyle name="Standard 5 2 2 5 2 2" xfId="3766"/>
    <cellStyle name="Standard 5 2 2 5 2 2 2" xfId="6969"/>
    <cellStyle name="Standard 5 2 2 5 2 3" xfId="5368"/>
    <cellStyle name="Standard 5 2 2 5 3" xfId="2965"/>
    <cellStyle name="Standard 5 2 2 5 3 2" xfId="6169"/>
    <cellStyle name="Standard 5 2 2 5 4" xfId="4568"/>
    <cellStyle name="Standard 5 2 2 5_Kat 2" xfId="2191"/>
    <cellStyle name="Standard 5 2 2 6" xfId="683"/>
    <cellStyle name="Standard 5 2 2 6 2" xfId="1485"/>
    <cellStyle name="Standard 5 2 2 6 2 2" xfId="3846"/>
    <cellStyle name="Standard 5 2 2 6 2 2 2" xfId="7049"/>
    <cellStyle name="Standard 5 2 2 6 2 3" xfId="5448"/>
    <cellStyle name="Standard 5 2 2 6 3" xfId="3045"/>
    <cellStyle name="Standard 5 2 2 6 3 2" xfId="6249"/>
    <cellStyle name="Standard 5 2 2 6 4" xfId="4648"/>
    <cellStyle name="Standard 5 2 2 6_Kat 2" xfId="2192"/>
    <cellStyle name="Standard 5 2 2 7" xfId="363"/>
    <cellStyle name="Standard 5 2 2 7 2" xfId="1165"/>
    <cellStyle name="Standard 5 2 2 7 2 2" xfId="3526"/>
    <cellStyle name="Standard 5 2 2 7 2 2 2" xfId="6729"/>
    <cellStyle name="Standard 5 2 2 7 2 3" xfId="5128"/>
    <cellStyle name="Standard 5 2 2 7 3" xfId="2725"/>
    <cellStyle name="Standard 5 2 2 7 3 2" xfId="5929"/>
    <cellStyle name="Standard 5 2 2 7 4" xfId="4328"/>
    <cellStyle name="Standard 5 2 2 7_Kat 2" xfId="2193"/>
    <cellStyle name="Standard 5 2 2 8" xfId="845"/>
    <cellStyle name="Standard 5 2 2 8 2" xfId="3206"/>
    <cellStyle name="Standard 5 2 2 8 2 2" xfId="6409"/>
    <cellStyle name="Standard 5 2 2 8 3" xfId="4808"/>
    <cellStyle name="Standard 5 2 2 9" xfId="2405"/>
    <cellStyle name="Standard 5 2 2 9 2" xfId="5609"/>
    <cellStyle name="Standard 5 2 2_Kat 2" xfId="2174"/>
    <cellStyle name="Standard 5 2 3" xfId="63"/>
    <cellStyle name="Standard 5 2 3 2" xfId="143"/>
    <cellStyle name="Standard 5 2 3 2 2" xfId="303"/>
    <cellStyle name="Standard 5 2 3 2 2 2" xfId="783"/>
    <cellStyle name="Standard 5 2 3 2 2 2 2" xfId="1585"/>
    <cellStyle name="Standard 5 2 3 2 2 2 2 2" xfId="3946"/>
    <cellStyle name="Standard 5 2 3 2 2 2 2 2 2" xfId="7149"/>
    <cellStyle name="Standard 5 2 3 2 2 2 2 3" xfId="5548"/>
    <cellStyle name="Standard 5 2 3 2 2 2 3" xfId="3145"/>
    <cellStyle name="Standard 5 2 3 2 2 2 3 2" xfId="6349"/>
    <cellStyle name="Standard 5 2 3 2 2 2 4" xfId="4748"/>
    <cellStyle name="Standard 5 2 3 2 2 2_Kat 2" xfId="2197"/>
    <cellStyle name="Standard 5 2 3 2 2 3" xfId="1105"/>
    <cellStyle name="Standard 5 2 3 2 2 3 2" xfId="3466"/>
    <cellStyle name="Standard 5 2 3 2 2 3 2 2" xfId="6669"/>
    <cellStyle name="Standard 5 2 3 2 2 3 3" xfId="5068"/>
    <cellStyle name="Standard 5 2 3 2 2 4" xfId="2665"/>
    <cellStyle name="Standard 5 2 3 2 2 4 2" xfId="5869"/>
    <cellStyle name="Standard 5 2 3 2 2 5" xfId="4268"/>
    <cellStyle name="Standard 5 2 3 2 2_Kat 2" xfId="2196"/>
    <cellStyle name="Standard 5 2 3 2 3" xfId="463"/>
    <cellStyle name="Standard 5 2 3 2 3 2" xfId="1265"/>
    <cellStyle name="Standard 5 2 3 2 3 2 2" xfId="3626"/>
    <cellStyle name="Standard 5 2 3 2 3 2 2 2" xfId="6829"/>
    <cellStyle name="Standard 5 2 3 2 3 2 3" xfId="5228"/>
    <cellStyle name="Standard 5 2 3 2 3 3" xfId="2825"/>
    <cellStyle name="Standard 5 2 3 2 3 3 2" xfId="6029"/>
    <cellStyle name="Standard 5 2 3 2 3 4" xfId="4428"/>
    <cellStyle name="Standard 5 2 3 2 3_Kat 2" xfId="2198"/>
    <cellStyle name="Standard 5 2 3 2 4" xfId="945"/>
    <cellStyle name="Standard 5 2 3 2 4 2" xfId="3306"/>
    <cellStyle name="Standard 5 2 3 2 4 2 2" xfId="6509"/>
    <cellStyle name="Standard 5 2 3 2 4 3" xfId="4908"/>
    <cellStyle name="Standard 5 2 3 2 5" xfId="2505"/>
    <cellStyle name="Standard 5 2 3 2 5 2" xfId="5709"/>
    <cellStyle name="Standard 5 2 3 2 6" xfId="4108"/>
    <cellStyle name="Standard 5 2 3 2_Kat 2" xfId="2195"/>
    <cellStyle name="Standard 5 2 3 3" xfId="223"/>
    <cellStyle name="Standard 5 2 3 3 2" xfId="543"/>
    <cellStyle name="Standard 5 2 3 3 2 2" xfId="1345"/>
    <cellStyle name="Standard 5 2 3 3 2 2 2" xfId="3706"/>
    <cellStyle name="Standard 5 2 3 3 2 2 2 2" xfId="6909"/>
    <cellStyle name="Standard 5 2 3 3 2 2 3" xfId="5308"/>
    <cellStyle name="Standard 5 2 3 3 2 3" xfId="2905"/>
    <cellStyle name="Standard 5 2 3 3 2 3 2" xfId="6109"/>
    <cellStyle name="Standard 5 2 3 3 2 4" xfId="4508"/>
    <cellStyle name="Standard 5 2 3 3 2_Kat 2" xfId="2200"/>
    <cellStyle name="Standard 5 2 3 3 3" xfId="1025"/>
    <cellStyle name="Standard 5 2 3 3 3 2" xfId="3386"/>
    <cellStyle name="Standard 5 2 3 3 3 2 2" xfId="6589"/>
    <cellStyle name="Standard 5 2 3 3 3 3" xfId="4988"/>
    <cellStyle name="Standard 5 2 3 3 4" xfId="2585"/>
    <cellStyle name="Standard 5 2 3 3 4 2" xfId="5789"/>
    <cellStyle name="Standard 5 2 3 3 5" xfId="4188"/>
    <cellStyle name="Standard 5 2 3 3_Kat 2" xfId="2199"/>
    <cellStyle name="Standard 5 2 3 4" xfId="623"/>
    <cellStyle name="Standard 5 2 3 4 2" xfId="1425"/>
    <cellStyle name="Standard 5 2 3 4 2 2" xfId="3786"/>
    <cellStyle name="Standard 5 2 3 4 2 2 2" xfId="6989"/>
    <cellStyle name="Standard 5 2 3 4 2 3" xfId="5388"/>
    <cellStyle name="Standard 5 2 3 4 3" xfId="2985"/>
    <cellStyle name="Standard 5 2 3 4 3 2" xfId="6189"/>
    <cellStyle name="Standard 5 2 3 4 4" xfId="4588"/>
    <cellStyle name="Standard 5 2 3 4_Kat 2" xfId="2201"/>
    <cellStyle name="Standard 5 2 3 5" xfId="703"/>
    <cellStyle name="Standard 5 2 3 5 2" xfId="1505"/>
    <cellStyle name="Standard 5 2 3 5 2 2" xfId="3866"/>
    <cellStyle name="Standard 5 2 3 5 2 2 2" xfId="7069"/>
    <cellStyle name="Standard 5 2 3 5 2 3" xfId="5468"/>
    <cellStyle name="Standard 5 2 3 5 3" xfId="3065"/>
    <cellStyle name="Standard 5 2 3 5 3 2" xfId="6269"/>
    <cellStyle name="Standard 5 2 3 5 4" xfId="4668"/>
    <cellStyle name="Standard 5 2 3 5_Kat 2" xfId="2202"/>
    <cellStyle name="Standard 5 2 3 6" xfId="383"/>
    <cellStyle name="Standard 5 2 3 6 2" xfId="1185"/>
    <cellStyle name="Standard 5 2 3 6 2 2" xfId="3546"/>
    <cellStyle name="Standard 5 2 3 6 2 2 2" xfId="6749"/>
    <cellStyle name="Standard 5 2 3 6 2 3" xfId="5148"/>
    <cellStyle name="Standard 5 2 3 6 3" xfId="2745"/>
    <cellStyle name="Standard 5 2 3 6 3 2" xfId="5949"/>
    <cellStyle name="Standard 5 2 3 6 4" xfId="4348"/>
    <cellStyle name="Standard 5 2 3 6_Kat 2" xfId="2203"/>
    <cellStyle name="Standard 5 2 3 7" xfId="865"/>
    <cellStyle name="Standard 5 2 3 7 2" xfId="3226"/>
    <cellStyle name="Standard 5 2 3 7 2 2" xfId="6429"/>
    <cellStyle name="Standard 5 2 3 7 3" xfId="4828"/>
    <cellStyle name="Standard 5 2 3 8" xfId="2425"/>
    <cellStyle name="Standard 5 2 3 8 2" xfId="5629"/>
    <cellStyle name="Standard 5 2 3 9" xfId="4028"/>
    <cellStyle name="Standard 5 2 3_Kat 2" xfId="2194"/>
    <cellStyle name="Standard 5 2 4" xfId="103"/>
    <cellStyle name="Standard 5 2 4 2" xfId="263"/>
    <cellStyle name="Standard 5 2 4 2 2" xfId="743"/>
    <cellStyle name="Standard 5 2 4 2 2 2" xfId="1545"/>
    <cellStyle name="Standard 5 2 4 2 2 2 2" xfId="3906"/>
    <cellStyle name="Standard 5 2 4 2 2 2 2 2" xfId="7109"/>
    <cellStyle name="Standard 5 2 4 2 2 2 3" xfId="5508"/>
    <cellStyle name="Standard 5 2 4 2 2 3" xfId="3105"/>
    <cellStyle name="Standard 5 2 4 2 2 3 2" xfId="6309"/>
    <cellStyle name="Standard 5 2 4 2 2 4" xfId="4708"/>
    <cellStyle name="Standard 5 2 4 2 2_Kat 2" xfId="2206"/>
    <cellStyle name="Standard 5 2 4 2 3" xfId="1065"/>
    <cellStyle name="Standard 5 2 4 2 3 2" xfId="3426"/>
    <cellStyle name="Standard 5 2 4 2 3 2 2" xfId="6629"/>
    <cellStyle name="Standard 5 2 4 2 3 3" xfId="5028"/>
    <cellStyle name="Standard 5 2 4 2 4" xfId="2625"/>
    <cellStyle name="Standard 5 2 4 2 4 2" xfId="5829"/>
    <cellStyle name="Standard 5 2 4 2 5" xfId="4228"/>
    <cellStyle name="Standard 5 2 4 2_Kat 2" xfId="2205"/>
    <cellStyle name="Standard 5 2 4 3" xfId="423"/>
    <cellStyle name="Standard 5 2 4 3 2" xfId="1225"/>
    <cellStyle name="Standard 5 2 4 3 2 2" xfId="3586"/>
    <cellStyle name="Standard 5 2 4 3 2 2 2" xfId="6789"/>
    <cellStyle name="Standard 5 2 4 3 2 3" xfId="5188"/>
    <cellStyle name="Standard 5 2 4 3 3" xfId="2785"/>
    <cellStyle name="Standard 5 2 4 3 3 2" xfId="5989"/>
    <cellStyle name="Standard 5 2 4 3 4" xfId="4388"/>
    <cellStyle name="Standard 5 2 4 3_Kat 2" xfId="2207"/>
    <cellStyle name="Standard 5 2 4 4" xfId="905"/>
    <cellStyle name="Standard 5 2 4 4 2" xfId="3266"/>
    <cellStyle name="Standard 5 2 4 4 2 2" xfId="6469"/>
    <cellStyle name="Standard 5 2 4 4 3" xfId="4868"/>
    <cellStyle name="Standard 5 2 4 5" xfId="2465"/>
    <cellStyle name="Standard 5 2 4 5 2" xfId="5669"/>
    <cellStyle name="Standard 5 2 4 6" xfId="4068"/>
    <cellStyle name="Standard 5 2 4_Kat 2" xfId="2204"/>
    <cellStyle name="Standard 5 2 5" xfId="183"/>
    <cellStyle name="Standard 5 2 5 2" xfId="503"/>
    <cellStyle name="Standard 5 2 5 2 2" xfId="1305"/>
    <cellStyle name="Standard 5 2 5 2 2 2" xfId="3666"/>
    <cellStyle name="Standard 5 2 5 2 2 2 2" xfId="6869"/>
    <cellStyle name="Standard 5 2 5 2 2 3" xfId="5268"/>
    <cellStyle name="Standard 5 2 5 2 3" xfId="2865"/>
    <cellStyle name="Standard 5 2 5 2 3 2" xfId="6069"/>
    <cellStyle name="Standard 5 2 5 2 4" xfId="4468"/>
    <cellStyle name="Standard 5 2 5 2_Kat 2" xfId="2209"/>
    <cellStyle name="Standard 5 2 5 3" xfId="985"/>
    <cellStyle name="Standard 5 2 5 3 2" xfId="3346"/>
    <cellStyle name="Standard 5 2 5 3 2 2" xfId="6549"/>
    <cellStyle name="Standard 5 2 5 3 3" xfId="4948"/>
    <cellStyle name="Standard 5 2 5 4" xfId="2545"/>
    <cellStyle name="Standard 5 2 5 4 2" xfId="5749"/>
    <cellStyle name="Standard 5 2 5 5" xfId="4148"/>
    <cellStyle name="Standard 5 2 5_Kat 2" xfId="2208"/>
    <cellStyle name="Standard 5 2 6" xfId="583"/>
    <cellStyle name="Standard 5 2 6 2" xfId="1385"/>
    <cellStyle name="Standard 5 2 6 2 2" xfId="3746"/>
    <cellStyle name="Standard 5 2 6 2 2 2" xfId="6949"/>
    <cellStyle name="Standard 5 2 6 2 3" xfId="5348"/>
    <cellStyle name="Standard 5 2 6 3" xfId="2945"/>
    <cellStyle name="Standard 5 2 6 3 2" xfId="6149"/>
    <cellStyle name="Standard 5 2 6 4" xfId="4548"/>
    <cellStyle name="Standard 5 2 6_Kat 2" xfId="2210"/>
    <cellStyle name="Standard 5 2 7" xfId="663"/>
    <cellStyle name="Standard 5 2 7 2" xfId="1465"/>
    <cellStyle name="Standard 5 2 7 2 2" xfId="3826"/>
    <cellStyle name="Standard 5 2 7 2 2 2" xfId="7029"/>
    <cellStyle name="Standard 5 2 7 2 3" xfId="5428"/>
    <cellStyle name="Standard 5 2 7 3" xfId="3025"/>
    <cellStyle name="Standard 5 2 7 3 2" xfId="6229"/>
    <cellStyle name="Standard 5 2 7 4" xfId="4628"/>
    <cellStyle name="Standard 5 2 7_Kat 2" xfId="2211"/>
    <cellStyle name="Standard 5 2 8" xfId="343"/>
    <cellStyle name="Standard 5 2 8 2" xfId="1145"/>
    <cellStyle name="Standard 5 2 8 2 2" xfId="3506"/>
    <cellStyle name="Standard 5 2 8 2 2 2" xfId="6709"/>
    <cellStyle name="Standard 5 2 8 2 3" xfId="5108"/>
    <cellStyle name="Standard 5 2 8 3" xfId="2705"/>
    <cellStyle name="Standard 5 2 8 3 2" xfId="5909"/>
    <cellStyle name="Standard 5 2 8 4" xfId="4308"/>
    <cellStyle name="Standard 5 2 8_Kat 2" xfId="2212"/>
    <cellStyle name="Standard 5 2 9" xfId="825"/>
    <cellStyle name="Standard 5 2 9 2" xfId="3186"/>
    <cellStyle name="Standard 5 2 9 2 2" xfId="6389"/>
    <cellStyle name="Standard 5 2 9 3" xfId="4788"/>
    <cellStyle name="Standard 5 2_Kat 2" xfId="2173"/>
    <cellStyle name="Standard 5 3" xfId="42"/>
    <cellStyle name="Standard 5 3 10" xfId="4007"/>
    <cellStyle name="Standard 5 3 2" xfId="82"/>
    <cellStyle name="Standard 5 3 2 2" xfId="162"/>
    <cellStyle name="Standard 5 3 2 2 2" xfId="322"/>
    <cellStyle name="Standard 5 3 2 2 2 2" xfId="802"/>
    <cellStyle name="Standard 5 3 2 2 2 2 2" xfId="1604"/>
    <cellStyle name="Standard 5 3 2 2 2 2 2 2" xfId="3965"/>
    <cellStyle name="Standard 5 3 2 2 2 2 2 2 2" xfId="7168"/>
    <cellStyle name="Standard 5 3 2 2 2 2 2 3" xfId="5567"/>
    <cellStyle name="Standard 5 3 2 2 2 2 3" xfId="3164"/>
    <cellStyle name="Standard 5 3 2 2 2 2 3 2" xfId="6368"/>
    <cellStyle name="Standard 5 3 2 2 2 2 4" xfId="4767"/>
    <cellStyle name="Standard 5 3 2 2 2 2_Kat 2" xfId="2217"/>
    <cellStyle name="Standard 5 3 2 2 2 3" xfId="1124"/>
    <cellStyle name="Standard 5 3 2 2 2 3 2" xfId="3485"/>
    <cellStyle name="Standard 5 3 2 2 2 3 2 2" xfId="6688"/>
    <cellStyle name="Standard 5 3 2 2 2 3 3" xfId="5087"/>
    <cellStyle name="Standard 5 3 2 2 2 4" xfId="2684"/>
    <cellStyle name="Standard 5 3 2 2 2 4 2" xfId="5888"/>
    <cellStyle name="Standard 5 3 2 2 2 5" xfId="4287"/>
    <cellStyle name="Standard 5 3 2 2 2_Kat 2" xfId="2216"/>
    <cellStyle name="Standard 5 3 2 2 3" xfId="482"/>
    <cellStyle name="Standard 5 3 2 2 3 2" xfId="1284"/>
    <cellStyle name="Standard 5 3 2 2 3 2 2" xfId="3645"/>
    <cellStyle name="Standard 5 3 2 2 3 2 2 2" xfId="6848"/>
    <cellStyle name="Standard 5 3 2 2 3 2 3" xfId="5247"/>
    <cellStyle name="Standard 5 3 2 2 3 3" xfId="2844"/>
    <cellStyle name="Standard 5 3 2 2 3 3 2" xfId="6048"/>
    <cellStyle name="Standard 5 3 2 2 3 4" xfId="4447"/>
    <cellStyle name="Standard 5 3 2 2 3_Kat 2" xfId="2218"/>
    <cellStyle name="Standard 5 3 2 2 4" xfId="964"/>
    <cellStyle name="Standard 5 3 2 2 4 2" xfId="3325"/>
    <cellStyle name="Standard 5 3 2 2 4 2 2" xfId="6528"/>
    <cellStyle name="Standard 5 3 2 2 4 3" xfId="4927"/>
    <cellStyle name="Standard 5 3 2 2 5" xfId="2524"/>
    <cellStyle name="Standard 5 3 2 2 5 2" xfId="5728"/>
    <cellStyle name="Standard 5 3 2 2 6" xfId="4127"/>
    <cellStyle name="Standard 5 3 2 2_Kat 2" xfId="2215"/>
    <cellStyle name="Standard 5 3 2 3" xfId="242"/>
    <cellStyle name="Standard 5 3 2 3 2" xfId="562"/>
    <cellStyle name="Standard 5 3 2 3 2 2" xfId="1364"/>
    <cellStyle name="Standard 5 3 2 3 2 2 2" xfId="3725"/>
    <cellStyle name="Standard 5 3 2 3 2 2 2 2" xfId="6928"/>
    <cellStyle name="Standard 5 3 2 3 2 2 3" xfId="5327"/>
    <cellStyle name="Standard 5 3 2 3 2 3" xfId="2924"/>
    <cellStyle name="Standard 5 3 2 3 2 3 2" xfId="6128"/>
    <cellStyle name="Standard 5 3 2 3 2 4" xfId="4527"/>
    <cellStyle name="Standard 5 3 2 3 2_Kat 2" xfId="2220"/>
    <cellStyle name="Standard 5 3 2 3 3" xfId="1044"/>
    <cellStyle name="Standard 5 3 2 3 3 2" xfId="3405"/>
    <cellStyle name="Standard 5 3 2 3 3 2 2" xfId="6608"/>
    <cellStyle name="Standard 5 3 2 3 3 3" xfId="5007"/>
    <cellStyle name="Standard 5 3 2 3 4" xfId="2604"/>
    <cellStyle name="Standard 5 3 2 3 4 2" xfId="5808"/>
    <cellStyle name="Standard 5 3 2 3 5" xfId="4207"/>
    <cellStyle name="Standard 5 3 2 3_Kat 2" xfId="2219"/>
    <cellStyle name="Standard 5 3 2 4" xfId="642"/>
    <cellStyle name="Standard 5 3 2 4 2" xfId="1444"/>
    <cellStyle name="Standard 5 3 2 4 2 2" xfId="3805"/>
    <cellStyle name="Standard 5 3 2 4 2 2 2" xfId="7008"/>
    <cellStyle name="Standard 5 3 2 4 2 3" xfId="5407"/>
    <cellStyle name="Standard 5 3 2 4 3" xfId="3004"/>
    <cellStyle name="Standard 5 3 2 4 3 2" xfId="6208"/>
    <cellStyle name="Standard 5 3 2 4 4" xfId="4607"/>
    <cellStyle name="Standard 5 3 2 4_Kat 2" xfId="2221"/>
    <cellStyle name="Standard 5 3 2 5" xfId="722"/>
    <cellStyle name="Standard 5 3 2 5 2" xfId="1524"/>
    <cellStyle name="Standard 5 3 2 5 2 2" xfId="3885"/>
    <cellStyle name="Standard 5 3 2 5 2 2 2" xfId="7088"/>
    <cellStyle name="Standard 5 3 2 5 2 3" xfId="5487"/>
    <cellStyle name="Standard 5 3 2 5 3" xfId="3084"/>
    <cellStyle name="Standard 5 3 2 5 3 2" xfId="6288"/>
    <cellStyle name="Standard 5 3 2 5 4" xfId="4687"/>
    <cellStyle name="Standard 5 3 2 5_Kat 2" xfId="2222"/>
    <cellStyle name="Standard 5 3 2 6" xfId="402"/>
    <cellStyle name="Standard 5 3 2 6 2" xfId="1204"/>
    <cellStyle name="Standard 5 3 2 6 2 2" xfId="3565"/>
    <cellStyle name="Standard 5 3 2 6 2 2 2" xfId="6768"/>
    <cellStyle name="Standard 5 3 2 6 2 3" xfId="5167"/>
    <cellStyle name="Standard 5 3 2 6 3" xfId="2764"/>
    <cellStyle name="Standard 5 3 2 6 3 2" xfId="5968"/>
    <cellStyle name="Standard 5 3 2 6 4" xfId="4367"/>
    <cellStyle name="Standard 5 3 2 6_Kat 2" xfId="2223"/>
    <cellStyle name="Standard 5 3 2 7" xfId="884"/>
    <cellStyle name="Standard 5 3 2 7 2" xfId="3245"/>
    <cellStyle name="Standard 5 3 2 7 2 2" xfId="6448"/>
    <cellStyle name="Standard 5 3 2 7 3" xfId="4847"/>
    <cellStyle name="Standard 5 3 2 8" xfId="2444"/>
    <cellStyle name="Standard 5 3 2 8 2" xfId="5648"/>
    <cellStyle name="Standard 5 3 2 9" xfId="4047"/>
    <cellStyle name="Standard 5 3 2_Kat 2" xfId="2214"/>
    <cellStyle name="Standard 5 3 3" xfId="122"/>
    <cellStyle name="Standard 5 3 3 2" xfId="282"/>
    <cellStyle name="Standard 5 3 3 2 2" xfId="762"/>
    <cellStyle name="Standard 5 3 3 2 2 2" xfId="1564"/>
    <cellStyle name="Standard 5 3 3 2 2 2 2" xfId="3925"/>
    <cellStyle name="Standard 5 3 3 2 2 2 2 2" xfId="7128"/>
    <cellStyle name="Standard 5 3 3 2 2 2 3" xfId="5527"/>
    <cellStyle name="Standard 5 3 3 2 2 3" xfId="3124"/>
    <cellStyle name="Standard 5 3 3 2 2 3 2" xfId="6328"/>
    <cellStyle name="Standard 5 3 3 2 2 4" xfId="4727"/>
    <cellStyle name="Standard 5 3 3 2 2_Kat 2" xfId="2226"/>
    <cellStyle name="Standard 5 3 3 2 3" xfId="1084"/>
    <cellStyle name="Standard 5 3 3 2 3 2" xfId="3445"/>
    <cellStyle name="Standard 5 3 3 2 3 2 2" xfId="6648"/>
    <cellStyle name="Standard 5 3 3 2 3 3" xfId="5047"/>
    <cellStyle name="Standard 5 3 3 2 4" xfId="2644"/>
    <cellStyle name="Standard 5 3 3 2 4 2" xfId="5848"/>
    <cellStyle name="Standard 5 3 3 2 5" xfId="4247"/>
    <cellStyle name="Standard 5 3 3 2_Kat 2" xfId="2225"/>
    <cellStyle name="Standard 5 3 3 3" xfId="442"/>
    <cellStyle name="Standard 5 3 3 3 2" xfId="1244"/>
    <cellStyle name="Standard 5 3 3 3 2 2" xfId="3605"/>
    <cellStyle name="Standard 5 3 3 3 2 2 2" xfId="6808"/>
    <cellStyle name="Standard 5 3 3 3 2 3" xfId="5207"/>
    <cellStyle name="Standard 5 3 3 3 3" xfId="2804"/>
    <cellStyle name="Standard 5 3 3 3 3 2" xfId="6008"/>
    <cellStyle name="Standard 5 3 3 3 4" xfId="4407"/>
    <cellStyle name="Standard 5 3 3 3_Kat 2" xfId="2227"/>
    <cellStyle name="Standard 5 3 3 4" xfId="924"/>
    <cellStyle name="Standard 5 3 3 4 2" xfId="3285"/>
    <cellStyle name="Standard 5 3 3 4 2 2" xfId="6488"/>
    <cellStyle name="Standard 5 3 3 4 3" xfId="4887"/>
    <cellStyle name="Standard 5 3 3 5" xfId="2484"/>
    <cellStyle name="Standard 5 3 3 5 2" xfId="5688"/>
    <cellStyle name="Standard 5 3 3 6" xfId="4087"/>
    <cellStyle name="Standard 5 3 3_Kat 2" xfId="2224"/>
    <cellStyle name="Standard 5 3 4" xfId="202"/>
    <cellStyle name="Standard 5 3 4 2" xfId="522"/>
    <cellStyle name="Standard 5 3 4 2 2" xfId="1324"/>
    <cellStyle name="Standard 5 3 4 2 2 2" xfId="3685"/>
    <cellStyle name="Standard 5 3 4 2 2 2 2" xfId="6888"/>
    <cellStyle name="Standard 5 3 4 2 2 3" xfId="5287"/>
    <cellStyle name="Standard 5 3 4 2 3" xfId="2884"/>
    <cellStyle name="Standard 5 3 4 2 3 2" xfId="6088"/>
    <cellStyle name="Standard 5 3 4 2 4" xfId="4487"/>
    <cellStyle name="Standard 5 3 4 2_Kat 2" xfId="2229"/>
    <cellStyle name="Standard 5 3 4 3" xfId="1004"/>
    <cellStyle name="Standard 5 3 4 3 2" xfId="3365"/>
    <cellStyle name="Standard 5 3 4 3 2 2" xfId="6568"/>
    <cellStyle name="Standard 5 3 4 3 3" xfId="4967"/>
    <cellStyle name="Standard 5 3 4 4" xfId="2564"/>
    <cellStyle name="Standard 5 3 4 4 2" xfId="5768"/>
    <cellStyle name="Standard 5 3 4 5" xfId="4167"/>
    <cellStyle name="Standard 5 3 4_Kat 2" xfId="2228"/>
    <cellStyle name="Standard 5 3 5" xfId="602"/>
    <cellStyle name="Standard 5 3 5 2" xfId="1404"/>
    <cellStyle name="Standard 5 3 5 2 2" xfId="3765"/>
    <cellStyle name="Standard 5 3 5 2 2 2" xfId="6968"/>
    <cellStyle name="Standard 5 3 5 2 3" xfId="5367"/>
    <cellStyle name="Standard 5 3 5 3" xfId="2964"/>
    <cellStyle name="Standard 5 3 5 3 2" xfId="6168"/>
    <cellStyle name="Standard 5 3 5 4" xfId="4567"/>
    <cellStyle name="Standard 5 3 5_Kat 2" xfId="2230"/>
    <cellStyle name="Standard 5 3 6" xfId="682"/>
    <cellStyle name="Standard 5 3 6 2" xfId="1484"/>
    <cellStyle name="Standard 5 3 6 2 2" xfId="3845"/>
    <cellStyle name="Standard 5 3 6 2 2 2" xfId="7048"/>
    <cellStyle name="Standard 5 3 6 2 3" xfId="5447"/>
    <cellStyle name="Standard 5 3 6 3" xfId="3044"/>
    <cellStyle name="Standard 5 3 6 3 2" xfId="6248"/>
    <cellStyle name="Standard 5 3 6 4" xfId="4647"/>
    <cellStyle name="Standard 5 3 6_Kat 2" xfId="2231"/>
    <cellStyle name="Standard 5 3 7" xfId="362"/>
    <cellStyle name="Standard 5 3 7 2" xfId="1164"/>
    <cellStyle name="Standard 5 3 7 2 2" xfId="3525"/>
    <cellStyle name="Standard 5 3 7 2 2 2" xfId="6728"/>
    <cellStyle name="Standard 5 3 7 2 3" xfId="5127"/>
    <cellStyle name="Standard 5 3 7 3" xfId="2724"/>
    <cellStyle name="Standard 5 3 7 3 2" xfId="5928"/>
    <cellStyle name="Standard 5 3 7 4" xfId="4327"/>
    <cellStyle name="Standard 5 3 7_Kat 2" xfId="2232"/>
    <cellStyle name="Standard 5 3 8" xfId="844"/>
    <cellStyle name="Standard 5 3 8 2" xfId="3205"/>
    <cellStyle name="Standard 5 3 8 2 2" xfId="6408"/>
    <cellStyle name="Standard 5 3 8 3" xfId="4807"/>
    <cellStyle name="Standard 5 3 9" xfId="2404"/>
    <cellStyle name="Standard 5 3 9 2" xfId="5608"/>
    <cellStyle name="Standard 5 3_Kat 2" xfId="2213"/>
    <cellStyle name="Standard 5 4" xfId="62"/>
    <cellStyle name="Standard 5 4 2" xfId="142"/>
    <cellStyle name="Standard 5 4 2 2" xfId="302"/>
    <cellStyle name="Standard 5 4 2 2 2" xfId="782"/>
    <cellStyle name="Standard 5 4 2 2 2 2" xfId="1584"/>
    <cellStyle name="Standard 5 4 2 2 2 2 2" xfId="3945"/>
    <cellStyle name="Standard 5 4 2 2 2 2 2 2" xfId="7148"/>
    <cellStyle name="Standard 5 4 2 2 2 2 3" xfId="5547"/>
    <cellStyle name="Standard 5 4 2 2 2 3" xfId="3144"/>
    <cellStyle name="Standard 5 4 2 2 2 3 2" xfId="6348"/>
    <cellStyle name="Standard 5 4 2 2 2 4" xfId="4747"/>
    <cellStyle name="Standard 5 4 2 2 2_Kat 2" xfId="2236"/>
    <cellStyle name="Standard 5 4 2 2 3" xfId="1104"/>
    <cellStyle name="Standard 5 4 2 2 3 2" xfId="3465"/>
    <cellStyle name="Standard 5 4 2 2 3 2 2" xfId="6668"/>
    <cellStyle name="Standard 5 4 2 2 3 3" xfId="5067"/>
    <cellStyle name="Standard 5 4 2 2 4" xfId="2664"/>
    <cellStyle name="Standard 5 4 2 2 4 2" xfId="5868"/>
    <cellStyle name="Standard 5 4 2 2 5" xfId="4267"/>
    <cellStyle name="Standard 5 4 2 2_Kat 2" xfId="2235"/>
    <cellStyle name="Standard 5 4 2 3" xfId="462"/>
    <cellStyle name="Standard 5 4 2 3 2" xfId="1264"/>
    <cellStyle name="Standard 5 4 2 3 2 2" xfId="3625"/>
    <cellStyle name="Standard 5 4 2 3 2 2 2" xfId="6828"/>
    <cellStyle name="Standard 5 4 2 3 2 3" xfId="5227"/>
    <cellStyle name="Standard 5 4 2 3 3" xfId="2824"/>
    <cellStyle name="Standard 5 4 2 3 3 2" xfId="6028"/>
    <cellStyle name="Standard 5 4 2 3 4" xfId="4427"/>
    <cellStyle name="Standard 5 4 2 3_Kat 2" xfId="2237"/>
    <cellStyle name="Standard 5 4 2 4" xfId="944"/>
    <cellStyle name="Standard 5 4 2 4 2" xfId="3305"/>
    <cellStyle name="Standard 5 4 2 4 2 2" xfId="6508"/>
    <cellStyle name="Standard 5 4 2 4 3" xfId="4907"/>
    <cellStyle name="Standard 5 4 2 5" xfId="2504"/>
    <cellStyle name="Standard 5 4 2 5 2" xfId="5708"/>
    <cellStyle name="Standard 5 4 2 6" xfId="4107"/>
    <cellStyle name="Standard 5 4 2_Kat 2" xfId="2234"/>
    <cellStyle name="Standard 5 4 3" xfId="222"/>
    <cellStyle name="Standard 5 4 3 2" xfId="542"/>
    <cellStyle name="Standard 5 4 3 2 2" xfId="1344"/>
    <cellStyle name="Standard 5 4 3 2 2 2" xfId="3705"/>
    <cellStyle name="Standard 5 4 3 2 2 2 2" xfId="6908"/>
    <cellStyle name="Standard 5 4 3 2 2 3" xfId="5307"/>
    <cellStyle name="Standard 5 4 3 2 3" xfId="2904"/>
    <cellStyle name="Standard 5 4 3 2 3 2" xfId="6108"/>
    <cellStyle name="Standard 5 4 3 2 4" xfId="4507"/>
    <cellStyle name="Standard 5 4 3 2_Kat 2" xfId="2239"/>
    <cellStyle name="Standard 5 4 3 3" xfId="1024"/>
    <cellStyle name="Standard 5 4 3 3 2" xfId="3385"/>
    <cellStyle name="Standard 5 4 3 3 2 2" xfId="6588"/>
    <cellStyle name="Standard 5 4 3 3 3" xfId="4987"/>
    <cellStyle name="Standard 5 4 3 4" xfId="2584"/>
    <cellStyle name="Standard 5 4 3 4 2" xfId="5788"/>
    <cellStyle name="Standard 5 4 3 5" xfId="4187"/>
    <cellStyle name="Standard 5 4 3_Kat 2" xfId="2238"/>
    <cellStyle name="Standard 5 4 4" xfId="622"/>
    <cellStyle name="Standard 5 4 4 2" xfId="1424"/>
    <cellStyle name="Standard 5 4 4 2 2" xfId="3785"/>
    <cellStyle name="Standard 5 4 4 2 2 2" xfId="6988"/>
    <cellStyle name="Standard 5 4 4 2 3" xfId="5387"/>
    <cellStyle name="Standard 5 4 4 3" xfId="2984"/>
    <cellStyle name="Standard 5 4 4 3 2" xfId="6188"/>
    <cellStyle name="Standard 5 4 4 4" xfId="4587"/>
    <cellStyle name="Standard 5 4 4_Kat 2" xfId="2240"/>
    <cellStyle name="Standard 5 4 5" xfId="702"/>
    <cellStyle name="Standard 5 4 5 2" xfId="1504"/>
    <cellStyle name="Standard 5 4 5 2 2" xfId="3865"/>
    <cellStyle name="Standard 5 4 5 2 2 2" xfId="7068"/>
    <cellStyle name="Standard 5 4 5 2 3" xfId="5467"/>
    <cellStyle name="Standard 5 4 5 3" xfId="3064"/>
    <cellStyle name="Standard 5 4 5 3 2" xfId="6268"/>
    <cellStyle name="Standard 5 4 5 4" xfId="4667"/>
    <cellStyle name="Standard 5 4 5_Kat 2" xfId="2241"/>
    <cellStyle name="Standard 5 4 6" xfId="382"/>
    <cellStyle name="Standard 5 4 6 2" xfId="1184"/>
    <cellStyle name="Standard 5 4 6 2 2" xfId="3545"/>
    <cellStyle name="Standard 5 4 6 2 2 2" xfId="6748"/>
    <cellStyle name="Standard 5 4 6 2 3" xfId="5147"/>
    <cellStyle name="Standard 5 4 6 3" xfId="2744"/>
    <cellStyle name="Standard 5 4 6 3 2" xfId="5948"/>
    <cellStyle name="Standard 5 4 6 4" xfId="4347"/>
    <cellStyle name="Standard 5 4 6_Kat 2" xfId="2242"/>
    <cellStyle name="Standard 5 4 7" xfId="864"/>
    <cellStyle name="Standard 5 4 7 2" xfId="3225"/>
    <cellStyle name="Standard 5 4 7 2 2" xfId="6428"/>
    <cellStyle name="Standard 5 4 7 3" xfId="4827"/>
    <cellStyle name="Standard 5 4 8" xfId="2424"/>
    <cellStyle name="Standard 5 4 8 2" xfId="5628"/>
    <cellStyle name="Standard 5 4 9" xfId="4027"/>
    <cellStyle name="Standard 5 4_Kat 2" xfId="2233"/>
    <cellStyle name="Standard 5 5" xfId="102"/>
    <cellStyle name="Standard 5 5 2" xfId="262"/>
    <cellStyle name="Standard 5 5 2 2" xfId="742"/>
    <cellStyle name="Standard 5 5 2 2 2" xfId="1544"/>
    <cellStyle name="Standard 5 5 2 2 2 2" xfId="3905"/>
    <cellStyle name="Standard 5 5 2 2 2 2 2" xfId="7108"/>
    <cellStyle name="Standard 5 5 2 2 2 3" xfId="5507"/>
    <cellStyle name="Standard 5 5 2 2 3" xfId="3104"/>
    <cellStyle name="Standard 5 5 2 2 3 2" xfId="6308"/>
    <cellStyle name="Standard 5 5 2 2 4" xfId="4707"/>
    <cellStyle name="Standard 5 5 2 2_Kat 2" xfId="2245"/>
    <cellStyle name="Standard 5 5 2 3" xfId="1064"/>
    <cellStyle name="Standard 5 5 2 3 2" xfId="3425"/>
    <cellStyle name="Standard 5 5 2 3 2 2" xfId="6628"/>
    <cellStyle name="Standard 5 5 2 3 3" xfId="5027"/>
    <cellStyle name="Standard 5 5 2 4" xfId="2624"/>
    <cellStyle name="Standard 5 5 2 4 2" xfId="5828"/>
    <cellStyle name="Standard 5 5 2 5" xfId="4227"/>
    <cellStyle name="Standard 5 5 2_Kat 2" xfId="2244"/>
    <cellStyle name="Standard 5 5 3" xfId="422"/>
    <cellStyle name="Standard 5 5 3 2" xfId="1224"/>
    <cellStyle name="Standard 5 5 3 2 2" xfId="3585"/>
    <cellStyle name="Standard 5 5 3 2 2 2" xfId="6788"/>
    <cellStyle name="Standard 5 5 3 2 3" xfId="5187"/>
    <cellStyle name="Standard 5 5 3 3" xfId="2784"/>
    <cellStyle name="Standard 5 5 3 3 2" xfId="5988"/>
    <cellStyle name="Standard 5 5 3 4" xfId="4387"/>
    <cellStyle name="Standard 5 5 3_Kat 2" xfId="2246"/>
    <cellStyle name="Standard 5 5 4" xfId="904"/>
    <cellStyle name="Standard 5 5 4 2" xfId="3265"/>
    <cellStyle name="Standard 5 5 4 2 2" xfId="6468"/>
    <cellStyle name="Standard 5 5 4 3" xfId="4867"/>
    <cellStyle name="Standard 5 5 5" xfId="2464"/>
    <cellStyle name="Standard 5 5 5 2" xfId="5668"/>
    <cellStyle name="Standard 5 5 6" xfId="4067"/>
    <cellStyle name="Standard 5 5_Kat 2" xfId="2243"/>
    <cellStyle name="Standard 5 6" xfId="182"/>
    <cellStyle name="Standard 5 6 2" xfId="502"/>
    <cellStyle name="Standard 5 6 2 2" xfId="1304"/>
    <cellStyle name="Standard 5 6 2 2 2" xfId="3665"/>
    <cellStyle name="Standard 5 6 2 2 2 2" xfId="6868"/>
    <cellStyle name="Standard 5 6 2 2 3" xfId="5267"/>
    <cellStyle name="Standard 5 6 2 3" xfId="2864"/>
    <cellStyle name="Standard 5 6 2 3 2" xfId="6068"/>
    <cellStyle name="Standard 5 6 2 4" xfId="4467"/>
    <cellStyle name="Standard 5 6 2_Kat 2" xfId="2248"/>
    <cellStyle name="Standard 5 6 3" xfId="984"/>
    <cellStyle name="Standard 5 6 3 2" xfId="3345"/>
    <cellStyle name="Standard 5 6 3 2 2" xfId="6548"/>
    <cellStyle name="Standard 5 6 3 3" xfId="4947"/>
    <cellStyle name="Standard 5 6 4" xfId="2544"/>
    <cellStyle name="Standard 5 6 4 2" xfId="5748"/>
    <cellStyle name="Standard 5 6 5" xfId="4147"/>
    <cellStyle name="Standard 5 6_Kat 2" xfId="2247"/>
    <cellStyle name="Standard 5 7" xfId="582"/>
    <cellStyle name="Standard 5 7 2" xfId="1384"/>
    <cellStyle name="Standard 5 7 2 2" xfId="3745"/>
    <cellStyle name="Standard 5 7 2 2 2" xfId="6948"/>
    <cellStyle name="Standard 5 7 2 3" xfId="5347"/>
    <cellStyle name="Standard 5 7 3" xfId="2944"/>
    <cellStyle name="Standard 5 7 3 2" xfId="6148"/>
    <cellStyle name="Standard 5 7 4" xfId="4547"/>
    <cellStyle name="Standard 5 7_Kat 2" xfId="2249"/>
    <cellStyle name="Standard 5 8" xfId="662"/>
    <cellStyle name="Standard 5 8 2" xfId="1464"/>
    <cellStyle name="Standard 5 8 2 2" xfId="3825"/>
    <cellStyle name="Standard 5 8 2 2 2" xfId="7028"/>
    <cellStyle name="Standard 5 8 2 3" xfId="5427"/>
    <cellStyle name="Standard 5 8 3" xfId="3024"/>
    <cellStyle name="Standard 5 8 3 2" xfId="6228"/>
    <cellStyle name="Standard 5 8 4" xfId="4627"/>
    <cellStyle name="Standard 5 8_Kat 2" xfId="2250"/>
    <cellStyle name="Standard 5 9" xfId="342"/>
    <cellStyle name="Standard 5 9 2" xfId="1144"/>
    <cellStyle name="Standard 5 9 2 2" xfId="3505"/>
    <cellStyle name="Standard 5 9 2 2 2" xfId="6708"/>
    <cellStyle name="Standard 5 9 2 3" xfId="5107"/>
    <cellStyle name="Standard 5 9 3" xfId="2704"/>
    <cellStyle name="Standard 5 9 3 2" xfId="5908"/>
    <cellStyle name="Standard 5 9 4" xfId="4307"/>
    <cellStyle name="Standard 5 9_Kat 2" xfId="2251"/>
    <cellStyle name="Standard 5_Kat 2" xfId="2172"/>
    <cellStyle name="Standard 6" xfId="20"/>
    <cellStyle name="Standard 6 10" xfId="2386"/>
    <cellStyle name="Standard 6 10 2" xfId="5590"/>
    <cellStyle name="Standard 6 11" xfId="3989"/>
    <cellStyle name="Standard 6 2" xfId="44"/>
    <cellStyle name="Standard 6 2 10" xfId="4009"/>
    <cellStyle name="Standard 6 2 2" xfId="84"/>
    <cellStyle name="Standard 6 2 2 2" xfId="164"/>
    <cellStyle name="Standard 6 2 2 2 2" xfId="324"/>
    <cellStyle name="Standard 6 2 2 2 2 2" xfId="804"/>
    <cellStyle name="Standard 6 2 2 2 2 2 2" xfId="1606"/>
    <cellStyle name="Standard 6 2 2 2 2 2 2 2" xfId="3967"/>
    <cellStyle name="Standard 6 2 2 2 2 2 2 2 2" xfId="7170"/>
    <cellStyle name="Standard 6 2 2 2 2 2 2 3" xfId="5569"/>
    <cellStyle name="Standard 6 2 2 2 2 2 3" xfId="3166"/>
    <cellStyle name="Standard 6 2 2 2 2 2 3 2" xfId="6370"/>
    <cellStyle name="Standard 6 2 2 2 2 2 4" xfId="4769"/>
    <cellStyle name="Standard 6 2 2 2 2 2_Kat 2" xfId="2257"/>
    <cellStyle name="Standard 6 2 2 2 2 3" xfId="1126"/>
    <cellStyle name="Standard 6 2 2 2 2 3 2" xfId="3487"/>
    <cellStyle name="Standard 6 2 2 2 2 3 2 2" xfId="6690"/>
    <cellStyle name="Standard 6 2 2 2 2 3 3" xfId="5089"/>
    <cellStyle name="Standard 6 2 2 2 2 4" xfId="2686"/>
    <cellStyle name="Standard 6 2 2 2 2 4 2" xfId="5890"/>
    <cellStyle name="Standard 6 2 2 2 2 5" xfId="4289"/>
    <cellStyle name="Standard 6 2 2 2 2_Kat 2" xfId="2256"/>
    <cellStyle name="Standard 6 2 2 2 3" xfId="484"/>
    <cellStyle name="Standard 6 2 2 2 3 2" xfId="1286"/>
    <cellStyle name="Standard 6 2 2 2 3 2 2" xfId="3647"/>
    <cellStyle name="Standard 6 2 2 2 3 2 2 2" xfId="6850"/>
    <cellStyle name="Standard 6 2 2 2 3 2 3" xfId="5249"/>
    <cellStyle name="Standard 6 2 2 2 3 3" xfId="2846"/>
    <cellStyle name="Standard 6 2 2 2 3 3 2" xfId="6050"/>
    <cellStyle name="Standard 6 2 2 2 3 4" xfId="4449"/>
    <cellStyle name="Standard 6 2 2 2 3_Kat 2" xfId="2258"/>
    <cellStyle name="Standard 6 2 2 2 4" xfId="966"/>
    <cellStyle name="Standard 6 2 2 2 4 2" xfId="3327"/>
    <cellStyle name="Standard 6 2 2 2 4 2 2" xfId="6530"/>
    <cellStyle name="Standard 6 2 2 2 4 3" xfId="4929"/>
    <cellStyle name="Standard 6 2 2 2 5" xfId="2526"/>
    <cellStyle name="Standard 6 2 2 2 5 2" xfId="5730"/>
    <cellStyle name="Standard 6 2 2 2 6" xfId="4129"/>
    <cellStyle name="Standard 6 2 2 2_Kat 2" xfId="2255"/>
    <cellStyle name="Standard 6 2 2 3" xfId="244"/>
    <cellStyle name="Standard 6 2 2 3 2" xfId="564"/>
    <cellStyle name="Standard 6 2 2 3 2 2" xfId="1366"/>
    <cellStyle name="Standard 6 2 2 3 2 2 2" xfId="3727"/>
    <cellStyle name="Standard 6 2 2 3 2 2 2 2" xfId="6930"/>
    <cellStyle name="Standard 6 2 2 3 2 2 3" xfId="5329"/>
    <cellStyle name="Standard 6 2 2 3 2 3" xfId="2926"/>
    <cellStyle name="Standard 6 2 2 3 2 3 2" xfId="6130"/>
    <cellStyle name="Standard 6 2 2 3 2 4" xfId="4529"/>
    <cellStyle name="Standard 6 2 2 3 2_Kat 2" xfId="2260"/>
    <cellStyle name="Standard 6 2 2 3 3" xfId="1046"/>
    <cellStyle name="Standard 6 2 2 3 3 2" xfId="3407"/>
    <cellStyle name="Standard 6 2 2 3 3 2 2" xfId="6610"/>
    <cellStyle name="Standard 6 2 2 3 3 3" xfId="5009"/>
    <cellStyle name="Standard 6 2 2 3 4" xfId="2606"/>
    <cellStyle name="Standard 6 2 2 3 4 2" xfId="5810"/>
    <cellStyle name="Standard 6 2 2 3 5" xfId="4209"/>
    <cellStyle name="Standard 6 2 2 3_Kat 2" xfId="2259"/>
    <cellStyle name="Standard 6 2 2 4" xfId="644"/>
    <cellStyle name="Standard 6 2 2 4 2" xfId="1446"/>
    <cellStyle name="Standard 6 2 2 4 2 2" xfId="3807"/>
    <cellStyle name="Standard 6 2 2 4 2 2 2" xfId="7010"/>
    <cellStyle name="Standard 6 2 2 4 2 3" xfId="5409"/>
    <cellStyle name="Standard 6 2 2 4 3" xfId="3006"/>
    <cellStyle name="Standard 6 2 2 4 3 2" xfId="6210"/>
    <cellStyle name="Standard 6 2 2 4 4" xfId="4609"/>
    <cellStyle name="Standard 6 2 2 4_Kat 2" xfId="2261"/>
    <cellStyle name="Standard 6 2 2 5" xfId="724"/>
    <cellStyle name="Standard 6 2 2 5 2" xfId="1526"/>
    <cellStyle name="Standard 6 2 2 5 2 2" xfId="3887"/>
    <cellStyle name="Standard 6 2 2 5 2 2 2" xfId="7090"/>
    <cellStyle name="Standard 6 2 2 5 2 3" xfId="5489"/>
    <cellStyle name="Standard 6 2 2 5 3" xfId="3086"/>
    <cellStyle name="Standard 6 2 2 5 3 2" xfId="6290"/>
    <cellStyle name="Standard 6 2 2 5 4" xfId="4689"/>
    <cellStyle name="Standard 6 2 2 5_Kat 2" xfId="2262"/>
    <cellStyle name="Standard 6 2 2 6" xfId="404"/>
    <cellStyle name="Standard 6 2 2 6 2" xfId="1206"/>
    <cellStyle name="Standard 6 2 2 6 2 2" xfId="3567"/>
    <cellStyle name="Standard 6 2 2 6 2 2 2" xfId="6770"/>
    <cellStyle name="Standard 6 2 2 6 2 3" xfId="5169"/>
    <cellStyle name="Standard 6 2 2 6 3" xfId="2766"/>
    <cellStyle name="Standard 6 2 2 6 3 2" xfId="5970"/>
    <cellStyle name="Standard 6 2 2 6 4" xfId="4369"/>
    <cellStyle name="Standard 6 2 2 6_Kat 2" xfId="2263"/>
    <cellStyle name="Standard 6 2 2 7" xfId="886"/>
    <cellStyle name="Standard 6 2 2 7 2" xfId="3247"/>
    <cellStyle name="Standard 6 2 2 7 2 2" xfId="6450"/>
    <cellStyle name="Standard 6 2 2 7 3" xfId="4849"/>
    <cellStyle name="Standard 6 2 2 8" xfId="2446"/>
    <cellStyle name="Standard 6 2 2 8 2" xfId="5650"/>
    <cellStyle name="Standard 6 2 2 9" xfId="4049"/>
    <cellStyle name="Standard 6 2 2_Kat 2" xfId="2254"/>
    <cellStyle name="Standard 6 2 3" xfId="124"/>
    <cellStyle name="Standard 6 2 3 2" xfId="284"/>
    <cellStyle name="Standard 6 2 3 2 2" xfId="764"/>
    <cellStyle name="Standard 6 2 3 2 2 2" xfId="1566"/>
    <cellStyle name="Standard 6 2 3 2 2 2 2" xfId="3927"/>
    <cellStyle name="Standard 6 2 3 2 2 2 2 2" xfId="7130"/>
    <cellStyle name="Standard 6 2 3 2 2 2 3" xfId="5529"/>
    <cellStyle name="Standard 6 2 3 2 2 3" xfId="3126"/>
    <cellStyle name="Standard 6 2 3 2 2 3 2" xfId="6330"/>
    <cellStyle name="Standard 6 2 3 2 2 4" xfId="4729"/>
    <cellStyle name="Standard 6 2 3 2 2_Kat 2" xfId="2266"/>
    <cellStyle name="Standard 6 2 3 2 3" xfId="1086"/>
    <cellStyle name="Standard 6 2 3 2 3 2" xfId="3447"/>
    <cellStyle name="Standard 6 2 3 2 3 2 2" xfId="6650"/>
    <cellStyle name="Standard 6 2 3 2 3 3" xfId="5049"/>
    <cellStyle name="Standard 6 2 3 2 4" xfId="2646"/>
    <cellStyle name="Standard 6 2 3 2 4 2" xfId="5850"/>
    <cellStyle name="Standard 6 2 3 2 5" xfId="4249"/>
    <cellStyle name="Standard 6 2 3 2_Kat 2" xfId="2265"/>
    <cellStyle name="Standard 6 2 3 3" xfId="444"/>
    <cellStyle name="Standard 6 2 3 3 2" xfId="1246"/>
    <cellStyle name="Standard 6 2 3 3 2 2" xfId="3607"/>
    <cellStyle name="Standard 6 2 3 3 2 2 2" xfId="6810"/>
    <cellStyle name="Standard 6 2 3 3 2 3" xfId="5209"/>
    <cellStyle name="Standard 6 2 3 3 3" xfId="2806"/>
    <cellStyle name="Standard 6 2 3 3 3 2" xfId="6010"/>
    <cellStyle name="Standard 6 2 3 3 4" xfId="4409"/>
    <cellStyle name="Standard 6 2 3 3_Kat 2" xfId="2267"/>
    <cellStyle name="Standard 6 2 3 4" xfId="926"/>
    <cellStyle name="Standard 6 2 3 4 2" xfId="3287"/>
    <cellStyle name="Standard 6 2 3 4 2 2" xfId="6490"/>
    <cellStyle name="Standard 6 2 3 4 3" xfId="4889"/>
    <cellStyle name="Standard 6 2 3 5" xfId="2486"/>
    <cellStyle name="Standard 6 2 3 5 2" xfId="5690"/>
    <cellStyle name="Standard 6 2 3 6" xfId="4089"/>
    <cellStyle name="Standard 6 2 3_Kat 2" xfId="2264"/>
    <cellStyle name="Standard 6 2 4" xfId="204"/>
    <cellStyle name="Standard 6 2 4 2" xfId="524"/>
    <cellStyle name="Standard 6 2 4 2 2" xfId="1326"/>
    <cellStyle name="Standard 6 2 4 2 2 2" xfId="3687"/>
    <cellStyle name="Standard 6 2 4 2 2 2 2" xfId="6890"/>
    <cellStyle name="Standard 6 2 4 2 2 3" xfId="5289"/>
    <cellStyle name="Standard 6 2 4 2 3" xfId="2886"/>
    <cellStyle name="Standard 6 2 4 2 3 2" xfId="6090"/>
    <cellStyle name="Standard 6 2 4 2 4" xfId="4489"/>
    <cellStyle name="Standard 6 2 4 2_Kat 2" xfId="2269"/>
    <cellStyle name="Standard 6 2 4 3" xfId="1006"/>
    <cellStyle name="Standard 6 2 4 3 2" xfId="3367"/>
    <cellStyle name="Standard 6 2 4 3 2 2" xfId="6570"/>
    <cellStyle name="Standard 6 2 4 3 3" xfId="4969"/>
    <cellStyle name="Standard 6 2 4 4" xfId="2566"/>
    <cellStyle name="Standard 6 2 4 4 2" xfId="5770"/>
    <cellStyle name="Standard 6 2 4 5" xfId="4169"/>
    <cellStyle name="Standard 6 2 4_Kat 2" xfId="2268"/>
    <cellStyle name="Standard 6 2 5" xfId="604"/>
    <cellStyle name="Standard 6 2 5 2" xfId="1406"/>
    <cellStyle name="Standard 6 2 5 2 2" xfId="3767"/>
    <cellStyle name="Standard 6 2 5 2 2 2" xfId="6970"/>
    <cellStyle name="Standard 6 2 5 2 3" xfId="5369"/>
    <cellStyle name="Standard 6 2 5 3" xfId="2966"/>
    <cellStyle name="Standard 6 2 5 3 2" xfId="6170"/>
    <cellStyle name="Standard 6 2 5 4" xfId="4569"/>
    <cellStyle name="Standard 6 2 5_Kat 2" xfId="2270"/>
    <cellStyle name="Standard 6 2 6" xfId="684"/>
    <cellStyle name="Standard 6 2 6 2" xfId="1486"/>
    <cellStyle name="Standard 6 2 6 2 2" xfId="3847"/>
    <cellStyle name="Standard 6 2 6 2 2 2" xfId="7050"/>
    <cellStyle name="Standard 6 2 6 2 3" xfId="5449"/>
    <cellStyle name="Standard 6 2 6 3" xfId="3046"/>
    <cellStyle name="Standard 6 2 6 3 2" xfId="6250"/>
    <cellStyle name="Standard 6 2 6 4" xfId="4649"/>
    <cellStyle name="Standard 6 2 6_Kat 2" xfId="2271"/>
    <cellStyle name="Standard 6 2 7" xfId="364"/>
    <cellStyle name="Standard 6 2 7 2" xfId="1166"/>
    <cellStyle name="Standard 6 2 7 2 2" xfId="3527"/>
    <cellStyle name="Standard 6 2 7 2 2 2" xfId="6730"/>
    <cellStyle name="Standard 6 2 7 2 3" xfId="5129"/>
    <cellStyle name="Standard 6 2 7 3" xfId="2726"/>
    <cellStyle name="Standard 6 2 7 3 2" xfId="5930"/>
    <cellStyle name="Standard 6 2 7 4" xfId="4329"/>
    <cellStyle name="Standard 6 2 7_Kat 2" xfId="2272"/>
    <cellStyle name="Standard 6 2 8" xfId="846"/>
    <cellStyle name="Standard 6 2 8 2" xfId="3207"/>
    <cellStyle name="Standard 6 2 8 2 2" xfId="6410"/>
    <cellStyle name="Standard 6 2 8 3" xfId="4809"/>
    <cellStyle name="Standard 6 2 9" xfId="2406"/>
    <cellStyle name="Standard 6 2 9 2" xfId="5610"/>
    <cellStyle name="Standard 6 2_Kat 2" xfId="2253"/>
    <cellStyle name="Standard 6 3" xfId="64"/>
    <cellStyle name="Standard 6 3 2" xfId="144"/>
    <cellStyle name="Standard 6 3 2 2" xfId="304"/>
    <cellStyle name="Standard 6 3 2 2 2" xfId="784"/>
    <cellStyle name="Standard 6 3 2 2 2 2" xfId="1586"/>
    <cellStyle name="Standard 6 3 2 2 2 2 2" xfId="3947"/>
    <cellStyle name="Standard 6 3 2 2 2 2 2 2" xfId="7150"/>
    <cellStyle name="Standard 6 3 2 2 2 2 3" xfId="5549"/>
    <cellStyle name="Standard 6 3 2 2 2 3" xfId="3146"/>
    <cellStyle name="Standard 6 3 2 2 2 3 2" xfId="6350"/>
    <cellStyle name="Standard 6 3 2 2 2 4" xfId="4749"/>
    <cellStyle name="Standard 6 3 2 2 2_Kat 2" xfId="2276"/>
    <cellStyle name="Standard 6 3 2 2 3" xfId="1106"/>
    <cellStyle name="Standard 6 3 2 2 3 2" xfId="3467"/>
    <cellStyle name="Standard 6 3 2 2 3 2 2" xfId="6670"/>
    <cellStyle name="Standard 6 3 2 2 3 3" xfId="5069"/>
    <cellStyle name="Standard 6 3 2 2 4" xfId="2666"/>
    <cellStyle name="Standard 6 3 2 2 4 2" xfId="5870"/>
    <cellStyle name="Standard 6 3 2 2 5" xfId="4269"/>
    <cellStyle name="Standard 6 3 2 2_Kat 2" xfId="2275"/>
    <cellStyle name="Standard 6 3 2 3" xfId="464"/>
    <cellStyle name="Standard 6 3 2 3 2" xfId="1266"/>
    <cellStyle name="Standard 6 3 2 3 2 2" xfId="3627"/>
    <cellStyle name="Standard 6 3 2 3 2 2 2" xfId="6830"/>
    <cellStyle name="Standard 6 3 2 3 2 3" xfId="5229"/>
    <cellStyle name="Standard 6 3 2 3 3" xfId="2826"/>
    <cellStyle name="Standard 6 3 2 3 3 2" xfId="6030"/>
    <cellStyle name="Standard 6 3 2 3 4" xfId="4429"/>
    <cellStyle name="Standard 6 3 2 3_Kat 2" xfId="2277"/>
    <cellStyle name="Standard 6 3 2 4" xfId="946"/>
    <cellStyle name="Standard 6 3 2 4 2" xfId="3307"/>
    <cellStyle name="Standard 6 3 2 4 2 2" xfId="6510"/>
    <cellStyle name="Standard 6 3 2 4 3" xfId="4909"/>
    <cellStyle name="Standard 6 3 2 5" xfId="2506"/>
    <cellStyle name="Standard 6 3 2 5 2" xfId="5710"/>
    <cellStyle name="Standard 6 3 2 6" xfId="4109"/>
    <cellStyle name="Standard 6 3 2_Kat 2" xfId="2274"/>
    <cellStyle name="Standard 6 3 3" xfId="224"/>
    <cellStyle name="Standard 6 3 3 2" xfId="544"/>
    <cellStyle name="Standard 6 3 3 2 2" xfId="1346"/>
    <cellStyle name="Standard 6 3 3 2 2 2" xfId="3707"/>
    <cellStyle name="Standard 6 3 3 2 2 2 2" xfId="6910"/>
    <cellStyle name="Standard 6 3 3 2 2 3" xfId="5309"/>
    <cellStyle name="Standard 6 3 3 2 3" xfId="2906"/>
    <cellStyle name="Standard 6 3 3 2 3 2" xfId="6110"/>
    <cellStyle name="Standard 6 3 3 2 4" xfId="4509"/>
    <cellStyle name="Standard 6 3 3 2_Kat 2" xfId="2279"/>
    <cellStyle name="Standard 6 3 3 3" xfId="1026"/>
    <cellStyle name="Standard 6 3 3 3 2" xfId="3387"/>
    <cellStyle name="Standard 6 3 3 3 2 2" xfId="6590"/>
    <cellStyle name="Standard 6 3 3 3 3" xfId="4989"/>
    <cellStyle name="Standard 6 3 3 4" xfId="2586"/>
    <cellStyle name="Standard 6 3 3 4 2" xfId="5790"/>
    <cellStyle name="Standard 6 3 3 5" xfId="4189"/>
    <cellStyle name="Standard 6 3 3_Kat 2" xfId="2278"/>
    <cellStyle name="Standard 6 3 4" xfId="624"/>
    <cellStyle name="Standard 6 3 4 2" xfId="1426"/>
    <cellStyle name="Standard 6 3 4 2 2" xfId="3787"/>
    <cellStyle name="Standard 6 3 4 2 2 2" xfId="6990"/>
    <cellStyle name="Standard 6 3 4 2 3" xfId="5389"/>
    <cellStyle name="Standard 6 3 4 3" xfId="2986"/>
    <cellStyle name="Standard 6 3 4 3 2" xfId="6190"/>
    <cellStyle name="Standard 6 3 4 4" xfId="4589"/>
    <cellStyle name="Standard 6 3 4_Kat 2" xfId="2280"/>
    <cellStyle name="Standard 6 3 5" xfId="704"/>
    <cellStyle name="Standard 6 3 5 2" xfId="1506"/>
    <cellStyle name="Standard 6 3 5 2 2" xfId="3867"/>
    <cellStyle name="Standard 6 3 5 2 2 2" xfId="7070"/>
    <cellStyle name="Standard 6 3 5 2 3" xfId="5469"/>
    <cellStyle name="Standard 6 3 5 3" xfId="3066"/>
    <cellStyle name="Standard 6 3 5 3 2" xfId="6270"/>
    <cellStyle name="Standard 6 3 5 4" xfId="4669"/>
    <cellStyle name="Standard 6 3 5_Kat 2" xfId="2281"/>
    <cellStyle name="Standard 6 3 6" xfId="384"/>
    <cellStyle name="Standard 6 3 6 2" xfId="1186"/>
    <cellStyle name="Standard 6 3 6 2 2" xfId="3547"/>
    <cellStyle name="Standard 6 3 6 2 2 2" xfId="6750"/>
    <cellStyle name="Standard 6 3 6 2 3" xfId="5149"/>
    <cellStyle name="Standard 6 3 6 3" xfId="2746"/>
    <cellStyle name="Standard 6 3 6 3 2" xfId="5950"/>
    <cellStyle name="Standard 6 3 6 4" xfId="4349"/>
    <cellStyle name="Standard 6 3 6_Kat 2" xfId="2282"/>
    <cellStyle name="Standard 6 3 7" xfId="866"/>
    <cellStyle name="Standard 6 3 7 2" xfId="3227"/>
    <cellStyle name="Standard 6 3 7 2 2" xfId="6430"/>
    <cellStyle name="Standard 6 3 7 3" xfId="4829"/>
    <cellStyle name="Standard 6 3 8" xfId="2426"/>
    <cellStyle name="Standard 6 3 8 2" xfId="5630"/>
    <cellStyle name="Standard 6 3 9" xfId="4029"/>
    <cellStyle name="Standard 6 3_Kat 2" xfId="2273"/>
    <cellStyle name="Standard 6 4" xfId="104"/>
    <cellStyle name="Standard 6 4 2" xfId="264"/>
    <cellStyle name="Standard 6 4 2 2" xfId="744"/>
    <cellStyle name="Standard 6 4 2 2 2" xfId="1546"/>
    <cellStyle name="Standard 6 4 2 2 2 2" xfId="3907"/>
    <cellStyle name="Standard 6 4 2 2 2 2 2" xfId="7110"/>
    <cellStyle name="Standard 6 4 2 2 2 3" xfId="5509"/>
    <cellStyle name="Standard 6 4 2 2 3" xfId="3106"/>
    <cellStyle name="Standard 6 4 2 2 3 2" xfId="6310"/>
    <cellStyle name="Standard 6 4 2 2 4" xfId="4709"/>
    <cellStyle name="Standard 6 4 2 2_Kat 2" xfId="2285"/>
    <cellStyle name="Standard 6 4 2 3" xfId="1066"/>
    <cellStyle name="Standard 6 4 2 3 2" xfId="3427"/>
    <cellStyle name="Standard 6 4 2 3 2 2" xfId="6630"/>
    <cellStyle name="Standard 6 4 2 3 3" xfId="5029"/>
    <cellStyle name="Standard 6 4 2 4" xfId="2626"/>
    <cellStyle name="Standard 6 4 2 4 2" xfId="5830"/>
    <cellStyle name="Standard 6 4 2 5" xfId="4229"/>
    <cellStyle name="Standard 6 4 2_Kat 2" xfId="2284"/>
    <cellStyle name="Standard 6 4 3" xfId="424"/>
    <cellStyle name="Standard 6 4 3 2" xfId="1226"/>
    <cellStyle name="Standard 6 4 3 2 2" xfId="3587"/>
    <cellStyle name="Standard 6 4 3 2 2 2" xfId="6790"/>
    <cellStyle name="Standard 6 4 3 2 3" xfId="5189"/>
    <cellStyle name="Standard 6 4 3 3" xfId="2786"/>
    <cellStyle name="Standard 6 4 3 3 2" xfId="5990"/>
    <cellStyle name="Standard 6 4 3 4" xfId="4389"/>
    <cellStyle name="Standard 6 4 3_Kat 2" xfId="2286"/>
    <cellStyle name="Standard 6 4 4" xfId="906"/>
    <cellStyle name="Standard 6 4 4 2" xfId="3267"/>
    <cellStyle name="Standard 6 4 4 2 2" xfId="6470"/>
    <cellStyle name="Standard 6 4 4 3" xfId="4869"/>
    <cellStyle name="Standard 6 4 5" xfId="2466"/>
    <cellStyle name="Standard 6 4 5 2" xfId="5670"/>
    <cellStyle name="Standard 6 4 6" xfId="4069"/>
    <cellStyle name="Standard 6 4_Kat 2" xfId="2283"/>
    <cellStyle name="Standard 6 5" xfId="184"/>
    <cellStyle name="Standard 6 5 2" xfId="504"/>
    <cellStyle name="Standard 6 5 2 2" xfId="1306"/>
    <cellStyle name="Standard 6 5 2 2 2" xfId="3667"/>
    <cellStyle name="Standard 6 5 2 2 2 2" xfId="6870"/>
    <cellStyle name="Standard 6 5 2 2 3" xfId="5269"/>
    <cellStyle name="Standard 6 5 2 3" xfId="2866"/>
    <cellStyle name="Standard 6 5 2 3 2" xfId="6070"/>
    <cellStyle name="Standard 6 5 2 4" xfId="4469"/>
    <cellStyle name="Standard 6 5 2_Kat 2" xfId="2288"/>
    <cellStyle name="Standard 6 5 3" xfId="986"/>
    <cellStyle name="Standard 6 5 3 2" xfId="3347"/>
    <cellStyle name="Standard 6 5 3 2 2" xfId="6550"/>
    <cellStyle name="Standard 6 5 3 3" xfId="4949"/>
    <cellStyle name="Standard 6 5 4" xfId="2546"/>
    <cellStyle name="Standard 6 5 4 2" xfId="5750"/>
    <cellStyle name="Standard 6 5 5" xfId="4149"/>
    <cellStyle name="Standard 6 5_Kat 2" xfId="2287"/>
    <cellStyle name="Standard 6 6" xfId="584"/>
    <cellStyle name="Standard 6 6 2" xfId="1386"/>
    <cellStyle name="Standard 6 6 2 2" xfId="3747"/>
    <cellStyle name="Standard 6 6 2 2 2" xfId="6950"/>
    <cellStyle name="Standard 6 6 2 3" xfId="5349"/>
    <cellStyle name="Standard 6 6 3" xfId="2946"/>
    <cellStyle name="Standard 6 6 3 2" xfId="6150"/>
    <cellStyle name="Standard 6 6 4" xfId="4549"/>
    <cellStyle name="Standard 6 6_Kat 2" xfId="2289"/>
    <cellStyle name="Standard 6 7" xfId="664"/>
    <cellStyle name="Standard 6 7 2" xfId="1466"/>
    <cellStyle name="Standard 6 7 2 2" xfId="3827"/>
    <cellStyle name="Standard 6 7 2 2 2" xfId="7030"/>
    <cellStyle name="Standard 6 7 2 3" xfId="5429"/>
    <cellStyle name="Standard 6 7 3" xfId="3026"/>
    <cellStyle name="Standard 6 7 3 2" xfId="6230"/>
    <cellStyle name="Standard 6 7 4" xfId="4629"/>
    <cellStyle name="Standard 6 7_Kat 2" xfId="2290"/>
    <cellStyle name="Standard 6 8" xfId="344"/>
    <cellStyle name="Standard 6 8 2" xfId="1146"/>
    <cellStyle name="Standard 6 8 2 2" xfId="3507"/>
    <cellStyle name="Standard 6 8 2 2 2" xfId="6710"/>
    <cellStyle name="Standard 6 8 2 3" xfId="5109"/>
    <cellStyle name="Standard 6 8 3" xfId="2706"/>
    <cellStyle name="Standard 6 8 3 2" xfId="5910"/>
    <cellStyle name="Standard 6 8 4" xfId="4309"/>
    <cellStyle name="Standard 6 8_Kat 2" xfId="2291"/>
    <cellStyle name="Standard 6 9" xfId="826"/>
    <cellStyle name="Standard 6 9 2" xfId="3187"/>
    <cellStyle name="Standard 6 9 2 2" xfId="6390"/>
    <cellStyle name="Standard 6 9 3" xfId="4789"/>
    <cellStyle name="Standard 6_Kat 2" xfId="2252"/>
    <cellStyle name="Standard 7" xfId="28"/>
    <cellStyle name="Standard 7 10" xfId="2392"/>
    <cellStyle name="Standard 7 10 2" xfId="5596"/>
    <cellStyle name="Standard 7 11" xfId="3995"/>
    <cellStyle name="Standard 7 2" xfId="50"/>
    <cellStyle name="Standard 7 2 10" xfId="4015"/>
    <cellStyle name="Standard 7 2 2" xfId="90"/>
    <cellStyle name="Standard 7 2 2 2" xfId="170"/>
    <cellStyle name="Standard 7 2 2 2 2" xfId="330"/>
    <cellStyle name="Standard 7 2 2 2 2 2" xfId="810"/>
    <cellStyle name="Standard 7 2 2 2 2 2 2" xfId="1612"/>
    <cellStyle name="Standard 7 2 2 2 2 2 2 2" xfId="3973"/>
    <cellStyle name="Standard 7 2 2 2 2 2 2 2 2" xfId="7176"/>
    <cellStyle name="Standard 7 2 2 2 2 2 2 3" xfId="5575"/>
    <cellStyle name="Standard 7 2 2 2 2 2 3" xfId="3172"/>
    <cellStyle name="Standard 7 2 2 2 2 2 3 2" xfId="6376"/>
    <cellStyle name="Standard 7 2 2 2 2 2 4" xfId="4775"/>
    <cellStyle name="Standard 7 2 2 2 2 2_Kat 2" xfId="2297"/>
    <cellStyle name="Standard 7 2 2 2 2 3" xfId="1132"/>
    <cellStyle name="Standard 7 2 2 2 2 3 2" xfId="3493"/>
    <cellStyle name="Standard 7 2 2 2 2 3 2 2" xfId="6696"/>
    <cellStyle name="Standard 7 2 2 2 2 3 3" xfId="5095"/>
    <cellStyle name="Standard 7 2 2 2 2 4" xfId="2692"/>
    <cellStyle name="Standard 7 2 2 2 2 4 2" xfId="5896"/>
    <cellStyle name="Standard 7 2 2 2 2 5" xfId="4295"/>
    <cellStyle name="Standard 7 2 2 2 2_Kat 2" xfId="2296"/>
    <cellStyle name="Standard 7 2 2 2 3" xfId="490"/>
    <cellStyle name="Standard 7 2 2 2 3 2" xfId="1292"/>
    <cellStyle name="Standard 7 2 2 2 3 2 2" xfId="3653"/>
    <cellStyle name="Standard 7 2 2 2 3 2 2 2" xfId="6856"/>
    <cellStyle name="Standard 7 2 2 2 3 2 3" xfId="5255"/>
    <cellStyle name="Standard 7 2 2 2 3 3" xfId="2852"/>
    <cellStyle name="Standard 7 2 2 2 3 3 2" xfId="6056"/>
    <cellStyle name="Standard 7 2 2 2 3 4" xfId="4455"/>
    <cellStyle name="Standard 7 2 2 2 3_Kat 2" xfId="2298"/>
    <cellStyle name="Standard 7 2 2 2 4" xfId="972"/>
    <cellStyle name="Standard 7 2 2 2 4 2" xfId="3333"/>
    <cellStyle name="Standard 7 2 2 2 4 2 2" xfId="6536"/>
    <cellStyle name="Standard 7 2 2 2 4 3" xfId="4935"/>
    <cellStyle name="Standard 7 2 2 2 5" xfId="2532"/>
    <cellStyle name="Standard 7 2 2 2 5 2" xfId="5736"/>
    <cellStyle name="Standard 7 2 2 2 6" xfId="4135"/>
    <cellStyle name="Standard 7 2 2 2_Kat 2" xfId="2295"/>
    <cellStyle name="Standard 7 2 2 3" xfId="250"/>
    <cellStyle name="Standard 7 2 2 3 2" xfId="570"/>
    <cellStyle name="Standard 7 2 2 3 2 2" xfId="1372"/>
    <cellStyle name="Standard 7 2 2 3 2 2 2" xfId="3733"/>
    <cellStyle name="Standard 7 2 2 3 2 2 2 2" xfId="6936"/>
    <cellStyle name="Standard 7 2 2 3 2 2 3" xfId="5335"/>
    <cellStyle name="Standard 7 2 2 3 2 3" xfId="2932"/>
    <cellStyle name="Standard 7 2 2 3 2 3 2" xfId="6136"/>
    <cellStyle name="Standard 7 2 2 3 2 4" xfId="4535"/>
    <cellStyle name="Standard 7 2 2 3 2_Kat 2" xfId="2300"/>
    <cellStyle name="Standard 7 2 2 3 3" xfId="1052"/>
    <cellStyle name="Standard 7 2 2 3 3 2" xfId="3413"/>
    <cellStyle name="Standard 7 2 2 3 3 2 2" xfId="6616"/>
    <cellStyle name="Standard 7 2 2 3 3 3" xfId="5015"/>
    <cellStyle name="Standard 7 2 2 3 4" xfId="2612"/>
    <cellStyle name="Standard 7 2 2 3 4 2" xfId="5816"/>
    <cellStyle name="Standard 7 2 2 3 5" xfId="4215"/>
    <cellStyle name="Standard 7 2 2 3_Kat 2" xfId="2299"/>
    <cellStyle name="Standard 7 2 2 4" xfId="650"/>
    <cellStyle name="Standard 7 2 2 4 2" xfId="1452"/>
    <cellStyle name="Standard 7 2 2 4 2 2" xfId="3813"/>
    <cellStyle name="Standard 7 2 2 4 2 2 2" xfId="7016"/>
    <cellStyle name="Standard 7 2 2 4 2 3" xfId="5415"/>
    <cellStyle name="Standard 7 2 2 4 3" xfId="3012"/>
    <cellStyle name="Standard 7 2 2 4 3 2" xfId="6216"/>
    <cellStyle name="Standard 7 2 2 4 4" xfId="4615"/>
    <cellStyle name="Standard 7 2 2 4_Kat 2" xfId="2301"/>
    <cellStyle name="Standard 7 2 2 5" xfId="730"/>
    <cellStyle name="Standard 7 2 2 5 2" xfId="1532"/>
    <cellStyle name="Standard 7 2 2 5 2 2" xfId="3893"/>
    <cellStyle name="Standard 7 2 2 5 2 2 2" xfId="7096"/>
    <cellStyle name="Standard 7 2 2 5 2 3" xfId="5495"/>
    <cellStyle name="Standard 7 2 2 5 3" xfId="3092"/>
    <cellStyle name="Standard 7 2 2 5 3 2" xfId="6296"/>
    <cellStyle name="Standard 7 2 2 5 4" xfId="4695"/>
    <cellStyle name="Standard 7 2 2 5_Kat 2" xfId="2302"/>
    <cellStyle name="Standard 7 2 2 6" xfId="410"/>
    <cellStyle name="Standard 7 2 2 6 2" xfId="1212"/>
    <cellStyle name="Standard 7 2 2 6 2 2" xfId="3573"/>
    <cellStyle name="Standard 7 2 2 6 2 2 2" xfId="6776"/>
    <cellStyle name="Standard 7 2 2 6 2 3" xfId="5175"/>
    <cellStyle name="Standard 7 2 2 6 3" xfId="2772"/>
    <cellStyle name="Standard 7 2 2 6 3 2" xfId="5976"/>
    <cellStyle name="Standard 7 2 2 6 4" xfId="4375"/>
    <cellStyle name="Standard 7 2 2 6_Kat 2" xfId="2303"/>
    <cellStyle name="Standard 7 2 2 7" xfId="892"/>
    <cellStyle name="Standard 7 2 2 7 2" xfId="3253"/>
    <cellStyle name="Standard 7 2 2 7 2 2" xfId="6456"/>
    <cellStyle name="Standard 7 2 2 7 3" xfId="4855"/>
    <cellStyle name="Standard 7 2 2 8" xfId="2452"/>
    <cellStyle name="Standard 7 2 2 8 2" xfId="5656"/>
    <cellStyle name="Standard 7 2 2 9" xfId="4055"/>
    <cellStyle name="Standard 7 2 2_Kat 2" xfId="2294"/>
    <cellStyle name="Standard 7 2 3" xfId="130"/>
    <cellStyle name="Standard 7 2 3 2" xfId="290"/>
    <cellStyle name="Standard 7 2 3 2 2" xfId="770"/>
    <cellStyle name="Standard 7 2 3 2 2 2" xfId="1572"/>
    <cellStyle name="Standard 7 2 3 2 2 2 2" xfId="3933"/>
    <cellStyle name="Standard 7 2 3 2 2 2 2 2" xfId="7136"/>
    <cellStyle name="Standard 7 2 3 2 2 2 3" xfId="5535"/>
    <cellStyle name="Standard 7 2 3 2 2 3" xfId="3132"/>
    <cellStyle name="Standard 7 2 3 2 2 3 2" xfId="6336"/>
    <cellStyle name="Standard 7 2 3 2 2 4" xfId="4735"/>
    <cellStyle name="Standard 7 2 3 2 2_Kat 2" xfId="2306"/>
    <cellStyle name="Standard 7 2 3 2 3" xfId="1092"/>
    <cellStyle name="Standard 7 2 3 2 3 2" xfId="3453"/>
    <cellStyle name="Standard 7 2 3 2 3 2 2" xfId="6656"/>
    <cellStyle name="Standard 7 2 3 2 3 3" xfId="5055"/>
    <cellStyle name="Standard 7 2 3 2 4" xfId="2652"/>
    <cellStyle name="Standard 7 2 3 2 4 2" xfId="5856"/>
    <cellStyle name="Standard 7 2 3 2 5" xfId="4255"/>
    <cellStyle name="Standard 7 2 3 2_Kat 2" xfId="2305"/>
    <cellStyle name="Standard 7 2 3 3" xfId="450"/>
    <cellStyle name="Standard 7 2 3 3 2" xfId="1252"/>
    <cellStyle name="Standard 7 2 3 3 2 2" xfId="3613"/>
    <cellStyle name="Standard 7 2 3 3 2 2 2" xfId="6816"/>
    <cellStyle name="Standard 7 2 3 3 2 3" xfId="5215"/>
    <cellStyle name="Standard 7 2 3 3 3" xfId="2812"/>
    <cellStyle name="Standard 7 2 3 3 3 2" xfId="6016"/>
    <cellStyle name="Standard 7 2 3 3 4" xfId="4415"/>
    <cellStyle name="Standard 7 2 3 3_Kat 2" xfId="2307"/>
    <cellStyle name="Standard 7 2 3 4" xfId="932"/>
    <cellStyle name="Standard 7 2 3 4 2" xfId="3293"/>
    <cellStyle name="Standard 7 2 3 4 2 2" xfId="6496"/>
    <cellStyle name="Standard 7 2 3 4 3" xfId="4895"/>
    <cellStyle name="Standard 7 2 3 5" xfId="2492"/>
    <cellStyle name="Standard 7 2 3 5 2" xfId="5696"/>
    <cellStyle name="Standard 7 2 3 6" xfId="4095"/>
    <cellStyle name="Standard 7 2 3_Kat 2" xfId="2304"/>
    <cellStyle name="Standard 7 2 4" xfId="210"/>
    <cellStyle name="Standard 7 2 4 2" xfId="530"/>
    <cellStyle name="Standard 7 2 4 2 2" xfId="1332"/>
    <cellStyle name="Standard 7 2 4 2 2 2" xfId="3693"/>
    <cellStyle name="Standard 7 2 4 2 2 2 2" xfId="6896"/>
    <cellStyle name="Standard 7 2 4 2 2 3" xfId="5295"/>
    <cellStyle name="Standard 7 2 4 2 3" xfId="2892"/>
    <cellStyle name="Standard 7 2 4 2 3 2" xfId="6096"/>
    <cellStyle name="Standard 7 2 4 2 4" xfId="4495"/>
    <cellStyle name="Standard 7 2 4 2_Kat 2" xfId="2309"/>
    <cellStyle name="Standard 7 2 4 3" xfId="1012"/>
    <cellStyle name="Standard 7 2 4 3 2" xfId="3373"/>
    <cellStyle name="Standard 7 2 4 3 2 2" xfId="6576"/>
    <cellStyle name="Standard 7 2 4 3 3" xfId="4975"/>
    <cellStyle name="Standard 7 2 4 4" xfId="2572"/>
    <cellStyle name="Standard 7 2 4 4 2" xfId="5776"/>
    <cellStyle name="Standard 7 2 4 5" xfId="4175"/>
    <cellStyle name="Standard 7 2 4_Kat 2" xfId="2308"/>
    <cellStyle name="Standard 7 2 5" xfId="610"/>
    <cellStyle name="Standard 7 2 5 2" xfId="1412"/>
    <cellStyle name="Standard 7 2 5 2 2" xfId="3773"/>
    <cellStyle name="Standard 7 2 5 2 2 2" xfId="6976"/>
    <cellStyle name="Standard 7 2 5 2 3" xfId="5375"/>
    <cellStyle name="Standard 7 2 5 3" xfId="2972"/>
    <cellStyle name="Standard 7 2 5 3 2" xfId="6176"/>
    <cellStyle name="Standard 7 2 5 4" xfId="4575"/>
    <cellStyle name="Standard 7 2 5_Kat 2" xfId="2310"/>
    <cellStyle name="Standard 7 2 6" xfId="690"/>
    <cellStyle name="Standard 7 2 6 2" xfId="1492"/>
    <cellStyle name="Standard 7 2 6 2 2" xfId="3853"/>
    <cellStyle name="Standard 7 2 6 2 2 2" xfId="7056"/>
    <cellStyle name="Standard 7 2 6 2 3" xfId="5455"/>
    <cellStyle name="Standard 7 2 6 3" xfId="3052"/>
    <cellStyle name="Standard 7 2 6 3 2" xfId="6256"/>
    <cellStyle name="Standard 7 2 6 4" xfId="4655"/>
    <cellStyle name="Standard 7 2 6_Kat 2" xfId="2311"/>
    <cellStyle name="Standard 7 2 7" xfId="370"/>
    <cellStyle name="Standard 7 2 7 2" xfId="1172"/>
    <cellStyle name="Standard 7 2 7 2 2" xfId="3533"/>
    <cellStyle name="Standard 7 2 7 2 2 2" xfId="6736"/>
    <cellStyle name="Standard 7 2 7 2 3" xfId="5135"/>
    <cellStyle name="Standard 7 2 7 3" xfId="2732"/>
    <cellStyle name="Standard 7 2 7 3 2" xfId="5936"/>
    <cellStyle name="Standard 7 2 7 4" xfId="4335"/>
    <cellStyle name="Standard 7 2 7_Kat 2" xfId="2312"/>
    <cellStyle name="Standard 7 2 8" xfId="852"/>
    <cellStyle name="Standard 7 2 8 2" xfId="3213"/>
    <cellStyle name="Standard 7 2 8 2 2" xfId="6416"/>
    <cellStyle name="Standard 7 2 8 3" xfId="4815"/>
    <cellStyle name="Standard 7 2 9" xfId="2412"/>
    <cellStyle name="Standard 7 2 9 2" xfId="5616"/>
    <cellStyle name="Standard 7 2_Kat 2" xfId="2293"/>
    <cellStyle name="Standard 7 3" xfId="70"/>
    <cellStyle name="Standard 7 3 2" xfId="150"/>
    <cellStyle name="Standard 7 3 2 2" xfId="310"/>
    <cellStyle name="Standard 7 3 2 2 2" xfId="790"/>
    <cellStyle name="Standard 7 3 2 2 2 2" xfId="1592"/>
    <cellStyle name="Standard 7 3 2 2 2 2 2" xfId="3953"/>
    <cellStyle name="Standard 7 3 2 2 2 2 2 2" xfId="7156"/>
    <cellStyle name="Standard 7 3 2 2 2 2 3" xfId="5555"/>
    <cellStyle name="Standard 7 3 2 2 2 3" xfId="3152"/>
    <cellStyle name="Standard 7 3 2 2 2 3 2" xfId="6356"/>
    <cellStyle name="Standard 7 3 2 2 2 4" xfId="4755"/>
    <cellStyle name="Standard 7 3 2 2 2_Kat 2" xfId="2316"/>
    <cellStyle name="Standard 7 3 2 2 3" xfId="1112"/>
    <cellStyle name="Standard 7 3 2 2 3 2" xfId="3473"/>
    <cellStyle name="Standard 7 3 2 2 3 2 2" xfId="6676"/>
    <cellStyle name="Standard 7 3 2 2 3 3" xfId="5075"/>
    <cellStyle name="Standard 7 3 2 2 4" xfId="2672"/>
    <cellStyle name="Standard 7 3 2 2 4 2" xfId="5876"/>
    <cellStyle name="Standard 7 3 2 2 5" xfId="4275"/>
    <cellStyle name="Standard 7 3 2 2_Kat 2" xfId="2315"/>
    <cellStyle name="Standard 7 3 2 3" xfId="470"/>
    <cellStyle name="Standard 7 3 2 3 2" xfId="1272"/>
    <cellStyle name="Standard 7 3 2 3 2 2" xfId="3633"/>
    <cellStyle name="Standard 7 3 2 3 2 2 2" xfId="6836"/>
    <cellStyle name="Standard 7 3 2 3 2 3" xfId="5235"/>
    <cellStyle name="Standard 7 3 2 3 3" xfId="2832"/>
    <cellStyle name="Standard 7 3 2 3 3 2" xfId="6036"/>
    <cellStyle name="Standard 7 3 2 3 4" xfId="4435"/>
    <cellStyle name="Standard 7 3 2 3_Kat 2" xfId="2317"/>
    <cellStyle name="Standard 7 3 2 4" xfId="952"/>
    <cellStyle name="Standard 7 3 2 4 2" xfId="3313"/>
    <cellStyle name="Standard 7 3 2 4 2 2" xfId="6516"/>
    <cellStyle name="Standard 7 3 2 4 3" xfId="4915"/>
    <cellStyle name="Standard 7 3 2 5" xfId="2512"/>
    <cellStyle name="Standard 7 3 2 5 2" xfId="5716"/>
    <cellStyle name="Standard 7 3 2 6" xfId="4115"/>
    <cellStyle name="Standard 7 3 2_Kat 2" xfId="2314"/>
    <cellStyle name="Standard 7 3 3" xfId="230"/>
    <cellStyle name="Standard 7 3 3 2" xfId="550"/>
    <cellStyle name="Standard 7 3 3 2 2" xfId="1352"/>
    <cellStyle name="Standard 7 3 3 2 2 2" xfId="3713"/>
    <cellStyle name="Standard 7 3 3 2 2 2 2" xfId="6916"/>
    <cellStyle name="Standard 7 3 3 2 2 3" xfId="5315"/>
    <cellStyle name="Standard 7 3 3 2 3" xfId="2912"/>
    <cellStyle name="Standard 7 3 3 2 3 2" xfId="6116"/>
    <cellStyle name="Standard 7 3 3 2 4" xfId="4515"/>
    <cellStyle name="Standard 7 3 3 2_Kat 2" xfId="2319"/>
    <cellStyle name="Standard 7 3 3 3" xfId="1032"/>
    <cellStyle name="Standard 7 3 3 3 2" xfId="3393"/>
    <cellStyle name="Standard 7 3 3 3 2 2" xfId="6596"/>
    <cellStyle name="Standard 7 3 3 3 3" xfId="4995"/>
    <cellStyle name="Standard 7 3 3 4" xfId="2592"/>
    <cellStyle name="Standard 7 3 3 4 2" xfId="5796"/>
    <cellStyle name="Standard 7 3 3 5" xfId="4195"/>
    <cellStyle name="Standard 7 3 3_Kat 2" xfId="2318"/>
    <cellStyle name="Standard 7 3 4" xfId="630"/>
    <cellStyle name="Standard 7 3 4 2" xfId="1432"/>
    <cellStyle name="Standard 7 3 4 2 2" xfId="3793"/>
    <cellStyle name="Standard 7 3 4 2 2 2" xfId="6996"/>
    <cellStyle name="Standard 7 3 4 2 3" xfId="5395"/>
    <cellStyle name="Standard 7 3 4 3" xfId="2992"/>
    <cellStyle name="Standard 7 3 4 3 2" xfId="6196"/>
    <cellStyle name="Standard 7 3 4 4" xfId="4595"/>
    <cellStyle name="Standard 7 3 4_Kat 2" xfId="2320"/>
    <cellStyle name="Standard 7 3 5" xfId="710"/>
    <cellStyle name="Standard 7 3 5 2" xfId="1512"/>
    <cellStyle name="Standard 7 3 5 2 2" xfId="3873"/>
    <cellStyle name="Standard 7 3 5 2 2 2" xfId="7076"/>
    <cellStyle name="Standard 7 3 5 2 3" xfId="5475"/>
    <cellStyle name="Standard 7 3 5 3" xfId="3072"/>
    <cellStyle name="Standard 7 3 5 3 2" xfId="6276"/>
    <cellStyle name="Standard 7 3 5 4" xfId="4675"/>
    <cellStyle name="Standard 7 3 5_Kat 2" xfId="2321"/>
    <cellStyle name="Standard 7 3 6" xfId="390"/>
    <cellStyle name="Standard 7 3 6 2" xfId="1192"/>
    <cellStyle name="Standard 7 3 6 2 2" xfId="3553"/>
    <cellStyle name="Standard 7 3 6 2 2 2" xfId="6756"/>
    <cellStyle name="Standard 7 3 6 2 3" xfId="5155"/>
    <cellStyle name="Standard 7 3 6 3" xfId="2752"/>
    <cellStyle name="Standard 7 3 6 3 2" xfId="5956"/>
    <cellStyle name="Standard 7 3 6 4" xfId="4355"/>
    <cellStyle name="Standard 7 3 6_Kat 2" xfId="2322"/>
    <cellStyle name="Standard 7 3 7" xfId="872"/>
    <cellStyle name="Standard 7 3 7 2" xfId="3233"/>
    <cellStyle name="Standard 7 3 7 2 2" xfId="6436"/>
    <cellStyle name="Standard 7 3 7 3" xfId="4835"/>
    <cellStyle name="Standard 7 3 8" xfId="2432"/>
    <cellStyle name="Standard 7 3 8 2" xfId="5636"/>
    <cellStyle name="Standard 7 3 9" xfId="4035"/>
    <cellStyle name="Standard 7 3_Kat 2" xfId="2313"/>
    <cellStyle name="Standard 7 4" xfId="110"/>
    <cellStyle name="Standard 7 4 2" xfId="270"/>
    <cellStyle name="Standard 7 4 2 2" xfId="750"/>
    <cellStyle name="Standard 7 4 2 2 2" xfId="1552"/>
    <cellStyle name="Standard 7 4 2 2 2 2" xfId="3913"/>
    <cellStyle name="Standard 7 4 2 2 2 2 2" xfId="7116"/>
    <cellStyle name="Standard 7 4 2 2 2 3" xfId="5515"/>
    <cellStyle name="Standard 7 4 2 2 3" xfId="3112"/>
    <cellStyle name="Standard 7 4 2 2 3 2" xfId="6316"/>
    <cellStyle name="Standard 7 4 2 2 4" xfId="4715"/>
    <cellStyle name="Standard 7 4 2 2_Kat 2" xfId="2325"/>
    <cellStyle name="Standard 7 4 2 3" xfId="1072"/>
    <cellStyle name="Standard 7 4 2 3 2" xfId="3433"/>
    <cellStyle name="Standard 7 4 2 3 2 2" xfId="6636"/>
    <cellStyle name="Standard 7 4 2 3 3" xfId="5035"/>
    <cellStyle name="Standard 7 4 2 4" xfId="2632"/>
    <cellStyle name="Standard 7 4 2 4 2" xfId="5836"/>
    <cellStyle name="Standard 7 4 2 5" xfId="4235"/>
    <cellStyle name="Standard 7 4 2_Kat 2" xfId="2324"/>
    <cellStyle name="Standard 7 4 3" xfId="430"/>
    <cellStyle name="Standard 7 4 3 2" xfId="1232"/>
    <cellStyle name="Standard 7 4 3 2 2" xfId="3593"/>
    <cellStyle name="Standard 7 4 3 2 2 2" xfId="6796"/>
    <cellStyle name="Standard 7 4 3 2 3" xfId="5195"/>
    <cellStyle name="Standard 7 4 3 3" xfId="2792"/>
    <cellStyle name="Standard 7 4 3 3 2" xfId="5996"/>
    <cellStyle name="Standard 7 4 3 4" xfId="4395"/>
    <cellStyle name="Standard 7 4 3_Kat 2" xfId="2326"/>
    <cellStyle name="Standard 7 4 4" xfId="912"/>
    <cellStyle name="Standard 7 4 4 2" xfId="3273"/>
    <cellStyle name="Standard 7 4 4 2 2" xfId="6476"/>
    <cellStyle name="Standard 7 4 4 3" xfId="4875"/>
    <cellStyle name="Standard 7 4 5" xfId="2472"/>
    <cellStyle name="Standard 7 4 5 2" xfId="5676"/>
    <cellStyle name="Standard 7 4 6" xfId="4075"/>
    <cellStyle name="Standard 7 4_Kat 2" xfId="2323"/>
    <cellStyle name="Standard 7 5" xfId="190"/>
    <cellStyle name="Standard 7 5 2" xfId="510"/>
    <cellStyle name="Standard 7 5 2 2" xfId="1312"/>
    <cellStyle name="Standard 7 5 2 2 2" xfId="3673"/>
    <cellStyle name="Standard 7 5 2 2 2 2" xfId="6876"/>
    <cellStyle name="Standard 7 5 2 2 3" xfId="5275"/>
    <cellStyle name="Standard 7 5 2 3" xfId="2872"/>
    <cellStyle name="Standard 7 5 2 3 2" xfId="6076"/>
    <cellStyle name="Standard 7 5 2 4" xfId="4475"/>
    <cellStyle name="Standard 7 5 2_Kat 2" xfId="2328"/>
    <cellStyle name="Standard 7 5 3" xfId="992"/>
    <cellStyle name="Standard 7 5 3 2" xfId="3353"/>
    <cellStyle name="Standard 7 5 3 2 2" xfId="6556"/>
    <cellStyle name="Standard 7 5 3 3" xfId="4955"/>
    <cellStyle name="Standard 7 5 4" xfId="2552"/>
    <cellStyle name="Standard 7 5 4 2" xfId="5756"/>
    <cellStyle name="Standard 7 5 5" xfId="4155"/>
    <cellStyle name="Standard 7 5_Kat 2" xfId="2327"/>
    <cellStyle name="Standard 7 6" xfId="590"/>
    <cellStyle name="Standard 7 6 2" xfId="1392"/>
    <cellStyle name="Standard 7 6 2 2" xfId="3753"/>
    <cellStyle name="Standard 7 6 2 2 2" xfId="6956"/>
    <cellStyle name="Standard 7 6 2 3" xfId="5355"/>
    <cellStyle name="Standard 7 6 3" xfId="2952"/>
    <cellStyle name="Standard 7 6 3 2" xfId="6156"/>
    <cellStyle name="Standard 7 6 4" xfId="4555"/>
    <cellStyle name="Standard 7 6_Kat 2" xfId="2329"/>
    <cellStyle name="Standard 7 7" xfId="670"/>
    <cellStyle name="Standard 7 7 2" xfId="1472"/>
    <cellStyle name="Standard 7 7 2 2" xfId="3833"/>
    <cellStyle name="Standard 7 7 2 2 2" xfId="7036"/>
    <cellStyle name="Standard 7 7 2 3" xfId="5435"/>
    <cellStyle name="Standard 7 7 3" xfId="3032"/>
    <cellStyle name="Standard 7 7 3 2" xfId="6236"/>
    <cellStyle name="Standard 7 7 4" xfId="4635"/>
    <cellStyle name="Standard 7 7_Kat 2" xfId="2330"/>
    <cellStyle name="Standard 7 8" xfId="350"/>
    <cellStyle name="Standard 7 8 2" xfId="1152"/>
    <cellStyle name="Standard 7 8 2 2" xfId="3513"/>
    <cellStyle name="Standard 7 8 2 2 2" xfId="6716"/>
    <cellStyle name="Standard 7 8 2 3" xfId="5115"/>
    <cellStyle name="Standard 7 8 3" xfId="2712"/>
    <cellStyle name="Standard 7 8 3 2" xfId="5916"/>
    <cellStyle name="Standard 7 8 4" xfId="4315"/>
    <cellStyle name="Standard 7 8_Kat 2" xfId="2331"/>
    <cellStyle name="Standard 7 9" xfId="832"/>
    <cellStyle name="Standard 7 9 2" xfId="3193"/>
    <cellStyle name="Standard 7 9 2 2" xfId="6396"/>
    <cellStyle name="Standard 7 9 3" xfId="4795"/>
    <cellStyle name="Standard 7_Kat 2" xfId="2292"/>
    <cellStyle name="Standard 8" xfId="30"/>
    <cellStyle name="Standard 8 10" xfId="2394"/>
    <cellStyle name="Standard 8 10 2" xfId="5598"/>
    <cellStyle name="Standard 8 11" xfId="3997"/>
    <cellStyle name="Standard 8 2" xfId="52"/>
    <cellStyle name="Standard 8 2 10" xfId="4017"/>
    <cellStyle name="Standard 8 2 2" xfId="92"/>
    <cellStyle name="Standard 8 2 2 2" xfId="172"/>
    <cellStyle name="Standard 8 2 2 2 2" xfId="332"/>
    <cellStyle name="Standard 8 2 2 2 2 2" xfId="812"/>
    <cellStyle name="Standard 8 2 2 2 2 2 2" xfId="1614"/>
    <cellStyle name="Standard 8 2 2 2 2 2 2 2" xfId="3975"/>
    <cellStyle name="Standard 8 2 2 2 2 2 2 2 2" xfId="7178"/>
    <cellStyle name="Standard 8 2 2 2 2 2 2 3" xfId="5577"/>
    <cellStyle name="Standard 8 2 2 2 2 2 3" xfId="3174"/>
    <cellStyle name="Standard 8 2 2 2 2 2 3 2" xfId="6378"/>
    <cellStyle name="Standard 8 2 2 2 2 2 4" xfId="4777"/>
    <cellStyle name="Standard 8 2 2 2 2 2_Kat 2" xfId="2337"/>
    <cellStyle name="Standard 8 2 2 2 2 3" xfId="1134"/>
    <cellStyle name="Standard 8 2 2 2 2 3 2" xfId="3495"/>
    <cellStyle name="Standard 8 2 2 2 2 3 2 2" xfId="6698"/>
    <cellStyle name="Standard 8 2 2 2 2 3 3" xfId="5097"/>
    <cellStyle name="Standard 8 2 2 2 2 4" xfId="2694"/>
    <cellStyle name="Standard 8 2 2 2 2 4 2" xfId="5898"/>
    <cellStyle name="Standard 8 2 2 2 2 5" xfId="4297"/>
    <cellStyle name="Standard 8 2 2 2 2_Kat 2" xfId="2336"/>
    <cellStyle name="Standard 8 2 2 2 3" xfId="492"/>
    <cellStyle name="Standard 8 2 2 2 3 2" xfId="1294"/>
    <cellStyle name="Standard 8 2 2 2 3 2 2" xfId="3655"/>
    <cellStyle name="Standard 8 2 2 2 3 2 2 2" xfId="6858"/>
    <cellStyle name="Standard 8 2 2 2 3 2 3" xfId="5257"/>
    <cellStyle name="Standard 8 2 2 2 3 3" xfId="2854"/>
    <cellStyle name="Standard 8 2 2 2 3 3 2" xfId="6058"/>
    <cellStyle name="Standard 8 2 2 2 3 4" xfId="4457"/>
    <cellStyle name="Standard 8 2 2 2 3_Kat 2" xfId="2338"/>
    <cellStyle name="Standard 8 2 2 2 4" xfId="974"/>
    <cellStyle name="Standard 8 2 2 2 4 2" xfId="3335"/>
    <cellStyle name="Standard 8 2 2 2 4 2 2" xfId="6538"/>
    <cellStyle name="Standard 8 2 2 2 4 3" xfId="4937"/>
    <cellStyle name="Standard 8 2 2 2 5" xfId="2534"/>
    <cellStyle name="Standard 8 2 2 2 5 2" xfId="5738"/>
    <cellStyle name="Standard 8 2 2 2 6" xfId="4137"/>
    <cellStyle name="Standard 8 2 2 2_Kat 2" xfId="2335"/>
    <cellStyle name="Standard 8 2 2 3" xfId="252"/>
    <cellStyle name="Standard 8 2 2 3 2" xfId="572"/>
    <cellStyle name="Standard 8 2 2 3 2 2" xfId="1374"/>
    <cellStyle name="Standard 8 2 2 3 2 2 2" xfId="3735"/>
    <cellStyle name="Standard 8 2 2 3 2 2 2 2" xfId="6938"/>
    <cellStyle name="Standard 8 2 2 3 2 2 3" xfId="5337"/>
    <cellStyle name="Standard 8 2 2 3 2 3" xfId="2934"/>
    <cellStyle name="Standard 8 2 2 3 2 3 2" xfId="6138"/>
    <cellStyle name="Standard 8 2 2 3 2 4" xfId="4537"/>
    <cellStyle name="Standard 8 2 2 3 2_Kat 2" xfId="2340"/>
    <cellStyle name="Standard 8 2 2 3 3" xfId="1054"/>
    <cellStyle name="Standard 8 2 2 3 3 2" xfId="3415"/>
    <cellStyle name="Standard 8 2 2 3 3 2 2" xfId="6618"/>
    <cellStyle name="Standard 8 2 2 3 3 3" xfId="5017"/>
    <cellStyle name="Standard 8 2 2 3 4" xfId="2614"/>
    <cellStyle name="Standard 8 2 2 3 4 2" xfId="5818"/>
    <cellStyle name="Standard 8 2 2 3 5" xfId="4217"/>
    <cellStyle name="Standard 8 2 2 3_Kat 2" xfId="2339"/>
    <cellStyle name="Standard 8 2 2 4" xfId="652"/>
    <cellStyle name="Standard 8 2 2 4 2" xfId="1454"/>
    <cellStyle name="Standard 8 2 2 4 2 2" xfId="3815"/>
    <cellStyle name="Standard 8 2 2 4 2 2 2" xfId="7018"/>
    <cellStyle name="Standard 8 2 2 4 2 3" xfId="5417"/>
    <cellStyle name="Standard 8 2 2 4 3" xfId="3014"/>
    <cellStyle name="Standard 8 2 2 4 3 2" xfId="6218"/>
    <cellStyle name="Standard 8 2 2 4 4" xfId="4617"/>
    <cellStyle name="Standard 8 2 2 4_Kat 2" xfId="2341"/>
    <cellStyle name="Standard 8 2 2 5" xfId="732"/>
    <cellStyle name="Standard 8 2 2 5 2" xfId="1534"/>
    <cellStyle name="Standard 8 2 2 5 2 2" xfId="3895"/>
    <cellStyle name="Standard 8 2 2 5 2 2 2" xfId="7098"/>
    <cellStyle name="Standard 8 2 2 5 2 3" xfId="5497"/>
    <cellStyle name="Standard 8 2 2 5 3" xfId="3094"/>
    <cellStyle name="Standard 8 2 2 5 3 2" xfId="6298"/>
    <cellStyle name="Standard 8 2 2 5 4" xfId="4697"/>
    <cellStyle name="Standard 8 2 2 5_Kat 2" xfId="2342"/>
    <cellStyle name="Standard 8 2 2 6" xfId="412"/>
    <cellStyle name="Standard 8 2 2 6 2" xfId="1214"/>
    <cellStyle name="Standard 8 2 2 6 2 2" xfId="3575"/>
    <cellStyle name="Standard 8 2 2 6 2 2 2" xfId="6778"/>
    <cellStyle name="Standard 8 2 2 6 2 3" xfId="5177"/>
    <cellStyle name="Standard 8 2 2 6 3" xfId="2774"/>
    <cellStyle name="Standard 8 2 2 6 3 2" xfId="5978"/>
    <cellStyle name="Standard 8 2 2 6 4" xfId="4377"/>
    <cellStyle name="Standard 8 2 2 6_Kat 2" xfId="2343"/>
    <cellStyle name="Standard 8 2 2 7" xfId="894"/>
    <cellStyle name="Standard 8 2 2 7 2" xfId="3255"/>
    <cellStyle name="Standard 8 2 2 7 2 2" xfId="6458"/>
    <cellStyle name="Standard 8 2 2 7 3" xfId="4857"/>
    <cellStyle name="Standard 8 2 2 8" xfId="2454"/>
    <cellStyle name="Standard 8 2 2 8 2" xfId="5658"/>
    <cellStyle name="Standard 8 2 2 9" xfId="4057"/>
    <cellStyle name="Standard 8 2 2_Kat 2" xfId="2334"/>
    <cellStyle name="Standard 8 2 3" xfId="132"/>
    <cellStyle name="Standard 8 2 3 2" xfId="292"/>
    <cellStyle name="Standard 8 2 3 2 2" xfId="772"/>
    <cellStyle name="Standard 8 2 3 2 2 2" xfId="1574"/>
    <cellStyle name="Standard 8 2 3 2 2 2 2" xfId="3935"/>
    <cellStyle name="Standard 8 2 3 2 2 2 2 2" xfId="7138"/>
    <cellStyle name="Standard 8 2 3 2 2 2 3" xfId="5537"/>
    <cellStyle name="Standard 8 2 3 2 2 3" xfId="3134"/>
    <cellStyle name="Standard 8 2 3 2 2 3 2" xfId="6338"/>
    <cellStyle name="Standard 8 2 3 2 2 4" xfId="4737"/>
    <cellStyle name="Standard 8 2 3 2 2_Kat 2" xfId="2346"/>
    <cellStyle name="Standard 8 2 3 2 3" xfId="1094"/>
    <cellStyle name="Standard 8 2 3 2 3 2" xfId="3455"/>
    <cellStyle name="Standard 8 2 3 2 3 2 2" xfId="6658"/>
    <cellStyle name="Standard 8 2 3 2 3 3" xfId="5057"/>
    <cellStyle name="Standard 8 2 3 2 4" xfId="2654"/>
    <cellStyle name="Standard 8 2 3 2 4 2" xfId="5858"/>
    <cellStyle name="Standard 8 2 3 2 5" xfId="4257"/>
    <cellStyle name="Standard 8 2 3 2_Kat 2" xfId="2345"/>
    <cellStyle name="Standard 8 2 3 3" xfId="452"/>
    <cellStyle name="Standard 8 2 3 3 2" xfId="1254"/>
    <cellStyle name="Standard 8 2 3 3 2 2" xfId="3615"/>
    <cellStyle name="Standard 8 2 3 3 2 2 2" xfId="6818"/>
    <cellStyle name="Standard 8 2 3 3 2 3" xfId="5217"/>
    <cellStyle name="Standard 8 2 3 3 3" xfId="2814"/>
    <cellStyle name="Standard 8 2 3 3 3 2" xfId="6018"/>
    <cellStyle name="Standard 8 2 3 3 4" xfId="4417"/>
    <cellStyle name="Standard 8 2 3 3_Kat 2" xfId="2347"/>
    <cellStyle name="Standard 8 2 3 4" xfId="934"/>
    <cellStyle name="Standard 8 2 3 4 2" xfId="3295"/>
    <cellStyle name="Standard 8 2 3 4 2 2" xfId="6498"/>
    <cellStyle name="Standard 8 2 3 4 3" xfId="4897"/>
    <cellStyle name="Standard 8 2 3 5" xfId="2494"/>
    <cellStyle name="Standard 8 2 3 5 2" xfId="5698"/>
    <cellStyle name="Standard 8 2 3 6" xfId="4097"/>
    <cellStyle name="Standard 8 2 3_Kat 2" xfId="2344"/>
    <cellStyle name="Standard 8 2 4" xfId="212"/>
    <cellStyle name="Standard 8 2 4 2" xfId="532"/>
    <cellStyle name="Standard 8 2 4 2 2" xfId="1334"/>
    <cellStyle name="Standard 8 2 4 2 2 2" xfId="3695"/>
    <cellStyle name="Standard 8 2 4 2 2 2 2" xfId="6898"/>
    <cellStyle name="Standard 8 2 4 2 2 3" xfId="5297"/>
    <cellStyle name="Standard 8 2 4 2 3" xfId="2894"/>
    <cellStyle name="Standard 8 2 4 2 3 2" xfId="6098"/>
    <cellStyle name="Standard 8 2 4 2 4" xfId="4497"/>
    <cellStyle name="Standard 8 2 4 2_Kat 2" xfId="2349"/>
    <cellStyle name="Standard 8 2 4 3" xfId="1014"/>
    <cellStyle name="Standard 8 2 4 3 2" xfId="3375"/>
    <cellStyle name="Standard 8 2 4 3 2 2" xfId="6578"/>
    <cellStyle name="Standard 8 2 4 3 3" xfId="4977"/>
    <cellStyle name="Standard 8 2 4 4" xfId="2574"/>
    <cellStyle name="Standard 8 2 4 4 2" xfId="5778"/>
    <cellStyle name="Standard 8 2 4 5" xfId="4177"/>
    <cellStyle name="Standard 8 2 4_Kat 2" xfId="2348"/>
    <cellStyle name="Standard 8 2 5" xfId="612"/>
    <cellStyle name="Standard 8 2 5 2" xfId="1414"/>
    <cellStyle name="Standard 8 2 5 2 2" xfId="3775"/>
    <cellStyle name="Standard 8 2 5 2 2 2" xfId="6978"/>
    <cellStyle name="Standard 8 2 5 2 3" xfId="5377"/>
    <cellStyle name="Standard 8 2 5 3" xfId="2974"/>
    <cellStyle name="Standard 8 2 5 3 2" xfId="6178"/>
    <cellStyle name="Standard 8 2 5 4" xfId="4577"/>
    <cellStyle name="Standard 8 2 5_Kat 2" xfId="2350"/>
    <cellStyle name="Standard 8 2 6" xfId="692"/>
    <cellStyle name="Standard 8 2 6 2" xfId="1494"/>
    <cellStyle name="Standard 8 2 6 2 2" xfId="3855"/>
    <cellStyle name="Standard 8 2 6 2 2 2" xfId="7058"/>
    <cellStyle name="Standard 8 2 6 2 3" xfId="5457"/>
    <cellStyle name="Standard 8 2 6 3" xfId="3054"/>
    <cellStyle name="Standard 8 2 6 3 2" xfId="6258"/>
    <cellStyle name="Standard 8 2 6 4" xfId="4657"/>
    <cellStyle name="Standard 8 2 6_Kat 2" xfId="2351"/>
    <cellStyle name="Standard 8 2 7" xfId="372"/>
    <cellStyle name="Standard 8 2 7 2" xfId="1174"/>
    <cellStyle name="Standard 8 2 7 2 2" xfId="3535"/>
    <cellStyle name="Standard 8 2 7 2 2 2" xfId="6738"/>
    <cellStyle name="Standard 8 2 7 2 3" xfId="5137"/>
    <cellStyle name="Standard 8 2 7 3" xfId="2734"/>
    <cellStyle name="Standard 8 2 7 3 2" xfId="5938"/>
    <cellStyle name="Standard 8 2 7 4" xfId="4337"/>
    <cellStyle name="Standard 8 2 7_Kat 2" xfId="2352"/>
    <cellStyle name="Standard 8 2 8" xfId="854"/>
    <cellStyle name="Standard 8 2 8 2" xfId="3215"/>
    <cellStyle name="Standard 8 2 8 2 2" xfId="6418"/>
    <cellStyle name="Standard 8 2 8 3" xfId="4817"/>
    <cellStyle name="Standard 8 2 9" xfId="2414"/>
    <cellStyle name="Standard 8 2 9 2" xfId="5618"/>
    <cellStyle name="Standard 8 2_Kat 2" xfId="2333"/>
    <cellStyle name="Standard 8 3" xfId="72"/>
    <cellStyle name="Standard 8 3 2" xfId="152"/>
    <cellStyle name="Standard 8 3 2 2" xfId="312"/>
    <cellStyle name="Standard 8 3 2 2 2" xfId="792"/>
    <cellStyle name="Standard 8 3 2 2 2 2" xfId="1594"/>
    <cellStyle name="Standard 8 3 2 2 2 2 2" xfId="3955"/>
    <cellStyle name="Standard 8 3 2 2 2 2 2 2" xfId="7158"/>
    <cellStyle name="Standard 8 3 2 2 2 2 3" xfId="5557"/>
    <cellStyle name="Standard 8 3 2 2 2 3" xfId="3154"/>
    <cellStyle name="Standard 8 3 2 2 2 3 2" xfId="6358"/>
    <cellStyle name="Standard 8 3 2 2 2 4" xfId="4757"/>
    <cellStyle name="Standard 8 3 2 2 2_Kat 2" xfId="2356"/>
    <cellStyle name="Standard 8 3 2 2 3" xfId="1114"/>
    <cellStyle name="Standard 8 3 2 2 3 2" xfId="3475"/>
    <cellStyle name="Standard 8 3 2 2 3 2 2" xfId="6678"/>
    <cellStyle name="Standard 8 3 2 2 3 3" xfId="5077"/>
    <cellStyle name="Standard 8 3 2 2 4" xfId="2674"/>
    <cellStyle name="Standard 8 3 2 2 4 2" xfId="5878"/>
    <cellStyle name="Standard 8 3 2 2 5" xfId="4277"/>
    <cellStyle name="Standard 8 3 2 2_Kat 2" xfId="2355"/>
    <cellStyle name="Standard 8 3 2 3" xfId="472"/>
    <cellStyle name="Standard 8 3 2 3 2" xfId="1274"/>
    <cellStyle name="Standard 8 3 2 3 2 2" xfId="3635"/>
    <cellStyle name="Standard 8 3 2 3 2 2 2" xfId="6838"/>
    <cellStyle name="Standard 8 3 2 3 2 3" xfId="5237"/>
    <cellStyle name="Standard 8 3 2 3 3" xfId="2834"/>
    <cellStyle name="Standard 8 3 2 3 3 2" xfId="6038"/>
    <cellStyle name="Standard 8 3 2 3 4" xfId="4437"/>
    <cellStyle name="Standard 8 3 2 3_Kat 2" xfId="2357"/>
    <cellStyle name="Standard 8 3 2 4" xfId="954"/>
    <cellStyle name="Standard 8 3 2 4 2" xfId="3315"/>
    <cellStyle name="Standard 8 3 2 4 2 2" xfId="6518"/>
    <cellStyle name="Standard 8 3 2 4 3" xfId="4917"/>
    <cellStyle name="Standard 8 3 2 5" xfId="2514"/>
    <cellStyle name="Standard 8 3 2 5 2" xfId="5718"/>
    <cellStyle name="Standard 8 3 2 6" xfId="4117"/>
    <cellStyle name="Standard 8 3 2_Kat 2" xfId="2354"/>
    <cellStyle name="Standard 8 3 3" xfId="232"/>
    <cellStyle name="Standard 8 3 3 2" xfId="552"/>
    <cellStyle name="Standard 8 3 3 2 2" xfId="1354"/>
    <cellStyle name="Standard 8 3 3 2 2 2" xfId="3715"/>
    <cellStyle name="Standard 8 3 3 2 2 2 2" xfId="6918"/>
    <cellStyle name="Standard 8 3 3 2 2 3" xfId="5317"/>
    <cellStyle name="Standard 8 3 3 2 3" xfId="2914"/>
    <cellStyle name="Standard 8 3 3 2 3 2" xfId="6118"/>
    <cellStyle name="Standard 8 3 3 2 4" xfId="4517"/>
    <cellStyle name="Standard 8 3 3 2_Kat 2" xfId="2359"/>
    <cellStyle name="Standard 8 3 3 3" xfId="1034"/>
    <cellStyle name="Standard 8 3 3 3 2" xfId="3395"/>
    <cellStyle name="Standard 8 3 3 3 2 2" xfId="6598"/>
    <cellStyle name="Standard 8 3 3 3 3" xfId="4997"/>
    <cellStyle name="Standard 8 3 3 4" xfId="2594"/>
    <cellStyle name="Standard 8 3 3 4 2" xfId="5798"/>
    <cellStyle name="Standard 8 3 3 5" xfId="4197"/>
    <cellStyle name="Standard 8 3 3_Kat 2" xfId="2358"/>
    <cellStyle name="Standard 8 3 4" xfId="632"/>
    <cellStyle name="Standard 8 3 4 2" xfId="1434"/>
    <cellStyle name="Standard 8 3 4 2 2" xfId="3795"/>
    <cellStyle name="Standard 8 3 4 2 2 2" xfId="6998"/>
    <cellStyle name="Standard 8 3 4 2 3" xfId="5397"/>
    <cellStyle name="Standard 8 3 4 3" xfId="2994"/>
    <cellStyle name="Standard 8 3 4 3 2" xfId="6198"/>
    <cellStyle name="Standard 8 3 4 4" xfId="4597"/>
    <cellStyle name="Standard 8 3 4_Kat 2" xfId="2360"/>
    <cellStyle name="Standard 8 3 5" xfId="712"/>
    <cellStyle name="Standard 8 3 5 2" xfId="1514"/>
    <cellStyle name="Standard 8 3 5 2 2" xfId="3875"/>
    <cellStyle name="Standard 8 3 5 2 2 2" xfId="7078"/>
    <cellStyle name="Standard 8 3 5 2 3" xfId="5477"/>
    <cellStyle name="Standard 8 3 5 3" xfId="3074"/>
    <cellStyle name="Standard 8 3 5 3 2" xfId="6278"/>
    <cellStyle name="Standard 8 3 5 4" xfId="4677"/>
    <cellStyle name="Standard 8 3 5_Kat 2" xfId="2361"/>
    <cellStyle name="Standard 8 3 6" xfId="392"/>
    <cellStyle name="Standard 8 3 6 2" xfId="1194"/>
    <cellStyle name="Standard 8 3 6 2 2" xfId="3555"/>
    <cellStyle name="Standard 8 3 6 2 2 2" xfId="6758"/>
    <cellStyle name="Standard 8 3 6 2 3" xfId="5157"/>
    <cellStyle name="Standard 8 3 6 3" xfId="2754"/>
    <cellStyle name="Standard 8 3 6 3 2" xfId="5958"/>
    <cellStyle name="Standard 8 3 6 4" xfId="4357"/>
    <cellStyle name="Standard 8 3 6_Kat 2" xfId="2362"/>
    <cellStyle name="Standard 8 3 7" xfId="874"/>
    <cellStyle name="Standard 8 3 7 2" xfId="3235"/>
    <cellStyle name="Standard 8 3 7 2 2" xfId="6438"/>
    <cellStyle name="Standard 8 3 7 3" xfId="4837"/>
    <cellStyle name="Standard 8 3 8" xfId="2434"/>
    <cellStyle name="Standard 8 3 8 2" xfId="5638"/>
    <cellStyle name="Standard 8 3 9" xfId="4037"/>
    <cellStyle name="Standard 8 3_Kat 2" xfId="2353"/>
    <cellStyle name="Standard 8 4" xfId="112"/>
    <cellStyle name="Standard 8 4 2" xfId="272"/>
    <cellStyle name="Standard 8 4 2 2" xfId="752"/>
    <cellStyle name="Standard 8 4 2 2 2" xfId="1554"/>
    <cellStyle name="Standard 8 4 2 2 2 2" xfId="3915"/>
    <cellStyle name="Standard 8 4 2 2 2 2 2" xfId="7118"/>
    <cellStyle name="Standard 8 4 2 2 2 3" xfId="5517"/>
    <cellStyle name="Standard 8 4 2 2 3" xfId="3114"/>
    <cellStyle name="Standard 8 4 2 2 3 2" xfId="6318"/>
    <cellStyle name="Standard 8 4 2 2 4" xfId="4717"/>
    <cellStyle name="Standard 8 4 2 2_Kat 2" xfId="2365"/>
    <cellStyle name="Standard 8 4 2 3" xfId="1074"/>
    <cellStyle name="Standard 8 4 2 3 2" xfId="3435"/>
    <cellStyle name="Standard 8 4 2 3 2 2" xfId="6638"/>
    <cellStyle name="Standard 8 4 2 3 3" xfId="5037"/>
    <cellStyle name="Standard 8 4 2 4" xfId="2634"/>
    <cellStyle name="Standard 8 4 2 4 2" xfId="5838"/>
    <cellStyle name="Standard 8 4 2 5" xfId="4237"/>
    <cellStyle name="Standard 8 4 2_Kat 2" xfId="2364"/>
    <cellStyle name="Standard 8 4 3" xfId="432"/>
    <cellStyle name="Standard 8 4 3 2" xfId="1234"/>
    <cellStyle name="Standard 8 4 3 2 2" xfId="3595"/>
    <cellStyle name="Standard 8 4 3 2 2 2" xfId="6798"/>
    <cellStyle name="Standard 8 4 3 2 3" xfId="5197"/>
    <cellStyle name="Standard 8 4 3 3" xfId="2794"/>
    <cellStyle name="Standard 8 4 3 3 2" xfId="5998"/>
    <cellStyle name="Standard 8 4 3 4" xfId="4397"/>
    <cellStyle name="Standard 8 4 3_Kat 2" xfId="2366"/>
    <cellStyle name="Standard 8 4 4" xfId="914"/>
    <cellStyle name="Standard 8 4 4 2" xfId="3275"/>
    <cellStyle name="Standard 8 4 4 2 2" xfId="6478"/>
    <cellStyle name="Standard 8 4 4 3" xfId="4877"/>
    <cellStyle name="Standard 8 4 5" xfId="2474"/>
    <cellStyle name="Standard 8 4 5 2" xfId="5678"/>
    <cellStyle name="Standard 8 4 6" xfId="4077"/>
    <cellStyle name="Standard 8 4_Kat 2" xfId="2363"/>
    <cellStyle name="Standard 8 5" xfId="192"/>
    <cellStyle name="Standard 8 5 2" xfId="512"/>
    <cellStyle name="Standard 8 5 2 2" xfId="1314"/>
    <cellStyle name="Standard 8 5 2 2 2" xfId="3675"/>
    <cellStyle name="Standard 8 5 2 2 2 2" xfId="6878"/>
    <cellStyle name="Standard 8 5 2 2 3" xfId="5277"/>
    <cellStyle name="Standard 8 5 2 3" xfId="2874"/>
    <cellStyle name="Standard 8 5 2 3 2" xfId="6078"/>
    <cellStyle name="Standard 8 5 2 4" xfId="4477"/>
    <cellStyle name="Standard 8 5 2_Kat 2" xfId="2368"/>
    <cellStyle name="Standard 8 5 3" xfId="994"/>
    <cellStyle name="Standard 8 5 3 2" xfId="3355"/>
    <cellStyle name="Standard 8 5 3 2 2" xfId="6558"/>
    <cellStyle name="Standard 8 5 3 3" xfId="4957"/>
    <cellStyle name="Standard 8 5 4" xfId="2554"/>
    <cellStyle name="Standard 8 5 4 2" xfId="5758"/>
    <cellStyle name="Standard 8 5 5" xfId="4157"/>
    <cellStyle name="Standard 8 5_Kat 2" xfId="2367"/>
    <cellStyle name="Standard 8 6" xfId="592"/>
    <cellStyle name="Standard 8 6 2" xfId="1394"/>
    <cellStyle name="Standard 8 6 2 2" xfId="3755"/>
    <cellStyle name="Standard 8 6 2 2 2" xfId="6958"/>
    <cellStyle name="Standard 8 6 2 3" xfId="5357"/>
    <cellStyle name="Standard 8 6 3" xfId="2954"/>
    <cellStyle name="Standard 8 6 3 2" xfId="6158"/>
    <cellStyle name="Standard 8 6 4" xfId="4557"/>
    <cellStyle name="Standard 8 6_Kat 2" xfId="2369"/>
    <cellStyle name="Standard 8 7" xfId="672"/>
    <cellStyle name="Standard 8 7 2" xfId="1474"/>
    <cellStyle name="Standard 8 7 2 2" xfId="3835"/>
    <cellStyle name="Standard 8 7 2 2 2" xfId="7038"/>
    <cellStyle name="Standard 8 7 2 3" xfId="5437"/>
    <cellStyle name="Standard 8 7 3" xfId="3034"/>
    <cellStyle name="Standard 8 7 3 2" xfId="6238"/>
    <cellStyle name="Standard 8 7 4" xfId="4637"/>
    <cellStyle name="Standard 8 7_Kat 2" xfId="2370"/>
    <cellStyle name="Standard 8 8" xfId="352"/>
    <cellStyle name="Standard 8 8 2" xfId="1154"/>
    <cellStyle name="Standard 8 8 2 2" xfId="3515"/>
    <cellStyle name="Standard 8 8 2 2 2" xfId="6718"/>
    <cellStyle name="Standard 8 8 2 3" xfId="5117"/>
    <cellStyle name="Standard 8 8 3" xfId="2714"/>
    <cellStyle name="Standard 8 8 3 2" xfId="5918"/>
    <cellStyle name="Standard 8 8 4" xfId="4317"/>
    <cellStyle name="Standard 8 8_Kat 2" xfId="2371"/>
    <cellStyle name="Standard 8 9" xfId="834"/>
    <cellStyle name="Standard 8 9 2" xfId="3195"/>
    <cellStyle name="Standard 8 9 2 2" xfId="6398"/>
    <cellStyle name="Standard 8 9 3" xfId="4797"/>
    <cellStyle name="Standard 8_Kat 2" xfId="2332"/>
    <cellStyle name="Standard 9" xfId="31"/>
    <cellStyle name="Standard_Invest bis 50 T€" xfId="7179"/>
    <cellStyle name="Standard_Kat 2" xfId="6"/>
    <cellStyle name="Standard_Kat 2_1" xfId="7180"/>
    <cellStyle name="Standard_Kat 2_2" xfId="7181"/>
  </cellStyles>
  <dxfs count="46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theme="3"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E3DE00"/>
        </patternFill>
      </fill>
    </dxf>
    <dxf>
      <fill>
        <patternFill>
          <bgColor rgb="FF92D050"/>
        </patternFill>
      </fill>
    </dxf>
    <dxf>
      <fill>
        <patternFill>
          <bgColor rgb="FFC00000"/>
        </patternFill>
      </fill>
    </dxf>
  </dxfs>
  <tableStyles count="0" defaultTableStyle="TableStyleMedium9" defaultPivotStyle="PivotStyleLight16"/>
  <colors>
    <mruColors>
      <color rgb="FFF4EE00"/>
      <color rgb="FFF0EA00"/>
      <color rgb="FFC0C0C0"/>
      <color rgb="FF969696"/>
      <color rgb="FFE3DE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is-vg.de\dfs\user\61306\Umleitungen\Desktop\Kopie%20von%20Planeingabe%20H+H%20Priorit&#228;tenliste%2022-25%20Stand%2001.09.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20.3\Planung\Planung_2024-2025\Investitionsplanung\Priorit&#228;tenliste\Priorit&#228;tenliste%2024-27%20Entwu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
      <sheetName val="Kat 1"/>
      <sheetName val="Kat 2"/>
      <sheetName val="Kat 3"/>
      <sheetName val="Einzahlungen"/>
      <sheetName val="Produkte"/>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 3"/>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image" Target="../media/image1.png"/><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image" Target="../media/image1.png"/></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png"/><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2"/>
  <sheetViews>
    <sheetView zoomScaleNormal="100" zoomScaleSheetLayoutView="90" workbookViewId="0">
      <selection activeCell="E2" sqref="E2:E4 G2:G4 I2:I4 K2:K4"/>
    </sheetView>
  </sheetViews>
  <sheetFormatPr baseColWidth="10" defaultColWidth="11.42578125" defaultRowHeight="12.75" x14ac:dyDescent="0.2"/>
  <cols>
    <col min="1" max="1" width="44.28515625" style="2" customWidth="1"/>
    <col min="2" max="3" width="23.42578125" style="2" customWidth="1"/>
    <col min="4" max="4" width="16" style="2" customWidth="1"/>
    <col min="5" max="9" width="14.42578125" style="2" customWidth="1"/>
    <col min="10" max="10" width="15.28515625" style="2" customWidth="1"/>
    <col min="11" max="11" width="16.140625" style="2" customWidth="1"/>
    <col min="12" max="12" width="13.42578125" style="2" hidden="1" customWidth="1"/>
    <col min="13" max="13" width="14.28515625" style="2" hidden="1" customWidth="1"/>
    <col min="14" max="14" width="23.42578125" style="2" customWidth="1"/>
    <col min="15" max="16" width="11.7109375" style="2" bestFit="1" customWidth="1"/>
    <col min="17" max="16384" width="11.42578125" style="2"/>
  </cols>
  <sheetData>
    <row r="1" spans="1:21" ht="26.25" thickBot="1" x14ac:dyDescent="0.25">
      <c r="A1" s="9"/>
      <c r="B1" s="138" t="s">
        <v>12</v>
      </c>
      <c r="C1" s="139" t="s">
        <v>13</v>
      </c>
      <c r="D1" s="140" t="s">
        <v>37</v>
      </c>
      <c r="E1" s="141" t="s">
        <v>38</v>
      </c>
      <c r="F1" s="140" t="s">
        <v>40</v>
      </c>
      <c r="G1" s="139" t="s">
        <v>41</v>
      </c>
      <c r="H1" s="140" t="s">
        <v>440</v>
      </c>
      <c r="I1" s="139" t="s">
        <v>441</v>
      </c>
      <c r="J1" s="140" t="s">
        <v>442</v>
      </c>
      <c r="K1" s="139" t="s">
        <v>443</v>
      </c>
      <c r="L1" s="7" t="s">
        <v>69</v>
      </c>
      <c r="M1" s="8" t="s">
        <v>70</v>
      </c>
    </row>
    <row r="2" spans="1:21" x14ac:dyDescent="0.2">
      <c r="A2" s="135" t="s">
        <v>4</v>
      </c>
      <c r="B2" s="127">
        <f t="shared" ref="B2:C4" si="0">SUM(D2,F2,H2,J2)</f>
        <v>247084000</v>
      </c>
      <c r="C2" s="136">
        <f t="shared" si="0"/>
        <v>278308100</v>
      </c>
      <c r="D2" s="160">
        <f>'Kat 1'!M26</f>
        <v>120467800</v>
      </c>
      <c r="E2" s="161">
        <f>'Kat 1'!N26</f>
        <v>132198100</v>
      </c>
      <c r="F2" s="137">
        <f>'Kat 1'!O26</f>
        <v>43640000</v>
      </c>
      <c r="G2" s="136">
        <f>'Kat 1'!P26</f>
        <v>51725000</v>
      </c>
      <c r="H2" s="137">
        <f>'Kat 1'!Q26</f>
        <v>42996200</v>
      </c>
      <c r="I2" s="136">
        <f>'Kat 1'!R26</f>
        <v>49455000</v>
      </c>
      <c r="J2" s="137">
        <f>'Kat 1'!S26</f>
        <v>39980000</v>
      </c>
      <c r="K2" s="136">
        <f>'Kat 1'!T26</f>
        <v>44930000</v>
      </c>
      <c r="L2" s="26" t="e">
        <f>'Kat 1'!#REF!</f>
        <v>#REF!</v>
      </c>
      <c r="M2" s="26" t="e">
        <f>'Kat 1'!#REF!</f>
        <v>#REF!</v>
      </c>
      <c r="U2" s="20"/>
    </row>
    <row r="3" spans="1:21" x14ac:dyDescent="0.2">
      <c r="A3" s="132" t="s">
        <v>5</v>
      </c>
      <c r="B3" s="121">
        <f t="shared" si="0"/>
        <v>0</v>
      </c>
      <c r="C3" s="123">
        <f t="shared" si="0"/>
        <v>1861100</v>
      </c>
      <c r="D3" s="150">
        <f>'Kat 2'!N59</f>
        <v>0</v>
      </c>
      <c r="E3" s="162">
        <f>'Kat 2'!O59</f>
        <v>820600</v>
      </c>
      <c r="F3" s="122">
        <f>'Kat 2'!P59</f>
        <v>0</v>
      </c>
      <c r="G3" s="123">
        <f>'Kat 2'!Q59</f>
        <v>467900</v>
      </c>
      <c r="H3" s="122">
        <f>'Kat 2'!R59</f>
        <v>0</v>
      </c>
      <c r="I3" s="123">
        <f>'Kat 2'!S59</f>
        <v>290300</v>
      </c>
      <c r="J3" s="122">
        <f>'Kat 2'!T59</f>
        <v>0</v>
      </c>
      <c r="K3" s="123">
        <f>'Kat 2'!U59</f>
        <v>282300</v>
      </c>
      <c r="L3" s="27">
        <f>'Kat 2'!V59</f>
        <v>0</v>
      </c>
      <c r="M3" s="27">
        <f>'Kat 2'!W59</f>
        <v>0</v>
      </c>
    </row>
    <row r="4" spans="1:21" ht="13.5" thickBot="1" x14ac:dyDescent="0.25">
      <c r="A4" s="133" t="s">
        <v>6</v>
      </c>
      <c r="B4" s="130">
        <f t="shared" si="0"/>
        <v>40387250</v>
      </c>
      <c r="C4" s="124">
        <f t="shared" si="0"/>
        <v>249080900</v>
      </c>
      <c r="D4" s="126">
        <f>'Kat 3'!N113</f>
        <v>5661550</v>
      </c>
      <c r="E4" s="163">
        <f>'Kat 3'!O113</f>
        <v>32328200</v>
      </c>
      <c r="F4" s="126">
        <f>'Kat 3'!P113</f>
        <v>2991200</v>
      </c>
      <c r="G4" s="124">
        <f>'Kat 3'!Q113</f>
        <v>52008200</v>
      </c>
      <c r="H4" s="126">
        <f>'Kat 3'!R113</f>
        <v>18213500</v>
      </c>
      <c r="I4" s="124">
        <f>'Kat 3'!S113</f>
        <v>96158500</v>
      </c>
      <c r="J4" s="126">
        <f>'Kat 3'!T113</f>
        <v>13521000</v>
      </c>
      <c r="K4" s="124">
        <f>'Kat 3'!U113</f>
        <v>68586000</v>
      </c>
      <c r="L4" s="28" t="e">
        <f>'Kat 3'!#REF!</f>
        <v>#REF!</v>
      </c>
      <c r="M4" s="28" t="e">
        <f>'Kat 3'!#REF!</f>
        <v>#REF!</v>
      </c>
    </row>
    <row r="5" spans="1:21" s="6" customFormat="1" ht="22.5" customHeight="1" thickBot="1" x14ac:dyDescent="0.25">
      <c r="A5" s="273" t="s">
        <v>28</v>
      </c>
      <c r="B5" s="274">
        <f t="shared" ref="B5:M5" si="1">SUM(B2:B4)</f>
        <v>287471250</v>
      </c>
      <c r="C5" s="274">
        <f t="shared" si="1"/>
        <v>529250100</v>
      </c>
      <c r="D5" s="274">
        <f t="shared" si="1"/>
        <v>126129350</v>
      </c>
      <c r="E5" s="274">
        <f t="shared" si="1"/>
        <v>165346900</v>
      </c>
      <c r="F5" s="274">
        <f t="shared" si="1"/>
        <v>46631200</v>
      </c>
      <c r="G5" s="274">
        <f t="shared" si="1"/>
        <v>104201100</v>
      </c>
      <c r="H5" s="274">
        <f t="shared" si="1"/>
        <v>61209700</v>
      </c>
      <c r="I5" s="274">
        <f t="shared" si="1"/>
        <v>145903800</v>
      </c>
      <c r="J5" s="274">
        <f t="shared" si="1"/>
        <v>53501000</v>
      </c>
      <c r="K5" s="274">
        <f t="shared" si="1"/>
        <v>113798300</v>
      </c>
      <c r="L5" s="24" t="e">
        <f t="shared" si="1"/>
        <v>#REF!</v>
      </c>
      <c r="M5" s="25" t="e">
        <f t="shared" si="1"/>
        <v>#REF!</v>
      </c>
    </row>
    <row r="6" spans="1:21" x14ac:dyDescent="0.2">
      <c r="A6" s="276" t="s">
        <v>7</v>
      </c>
      <c r="B6" s="277">
        <f t="shared" ref="B6:C8" si="2">SUM(D6,F6,H6,J6)</f>
        <v>0</v>
      </c>
      <c r="C6" s="277">
        <f t="shared" si="2"/>
        <v>0</v>
      </c>
      <c r="D6" s="278">
        <v>0</v>
      </c>
      <c r="E6" s="278">
        <v>0</v>
      </c>
      <c r="F6" s="278">
        <v>0</v>
      </c>
      <c r="G6" s="278">
        <v>0</v>
      </c>
      <c r="H6" s="278">
        <v>0</v>
      </c>
      <c r="I6" s="278">
        <v>0</v>
      </c>
      <c r="J6" s="278">
        <v>0</v>
      </c>
      <c r="K6" s="277">
        <v>0</v>
      </c>
      <c r="L6" s="116"/>
      <c r="M6" s="9"/>
    </row>
    <row r="7" spans="1:21" x14ac:dyDescent="0.2">
      <c r="A7" s="9" t="s">
        <v>62</v>
      </c>
      <c r="B7" s="267">
        <f>SUM(D7,F7,H7,J7)</f>
        <v>27600000</v>
      </c>
      <c r="C7" s="267">
        <f>SUM(E7,G7,I7,K7)</f>
        <v>0</v>
      </c>
      <c r="D7" s="268">
        <v>6900000</v>
      </c>
      <c r="E7" s="268">
        <v>0</v>
      </c>
      <c r="F7" s="268">
        <f>D7</f>
        <v>6900000</v>
      </c>
      <c r="G7" s="268">
        <v>0</v>
      </c>
      <c r="H7" s="268">
        <f>D7</f>
        <v>6900000</v>
      </c>
      <c r="I7" s="268">
        <v>0</v>
      </c>
      <c r="J7" s="268">
        <f>D7</f>
        <v>6900000</v>
      </c>
      <c r="K7" s="267">
        <v>0</v>
      </c>
      <c r="L7" s="116"/>
      <c r="M7" s="9"/>
    </row>
    <row r="8" spans="1:21" x14ac:dyDescent="0.2">
      <c r="A8" s="9" t="s">
        <v>8</v>
      </c>
      <c r="B8" s="267">
        <f t="shared" si="2"/>
        <v>0</v>
      </c>
      <c r="C8" s="267">
        <f t="shared" si="2"/>
        <v>0</v>
      </c>
      <c r="D8" s="268">
        <v>0</v>
      </c>
      <c r="E8" s="268">
        <v>0</v>
      </c>
      <c r="F8" s="268">
        <v>0</v>
      </c>
      <c r="G8" s="268">
        <v>0</v>
      </c>
      <c r="H8" s="268">
        <f>Einzahlungen!I15</f>
        <v>0</v>
      </c>
      <c r="I8" s="268">
        <v>0</v>
      </c>
      <c r="J8" s="268">
        <f>Einzahlungen!J15</f>
        <v>0</v>
      </c>
      <c r="K8" s="267">
        <v>0</v>
      </c>
      <c r="L8" s="116"/>
      <c r="M8" s="9"/>
    </row>
    <row r="9" spans="1:21" x14ac:dyDescent="0.2">
      <c r="A9" s="9" t="s">
        <v>401</v>
      </c>
      <c r="B9" s="267">
        <f>SUM(D9,F9,H9,J9)</f>
        <v>15200000</v>
      </c>
      <c r="C9" s="268">
        <f>SUM(E9,G9,I9,K9)</f>
        <v>0</v>
      </c>
      <c r="D9" s="268">
        <f>6600000+900000</f>
        <v>7500000</v>
      </c>
      <c r="E9" s="268">
        <v>0</v>
      </c>
      <c r="F9" s="268">
        <f>6600000+1100000</f>
        <v>7700000</v>
      </c>
      <c r="G9" s="268">
        <v>0</v>
      </c>
      <c r="H9" s="268">
        <v>0</v>
      </c>
      <c r="I9" s="268">
        <v>0</v>
      </c>
      <c r="J9" s="268">
        <v>0</v>
      </c>
      <c r="K9" s="267">
        <v>0</v>
      </c>
      <c r="L9" s="116"/>
      <c r="M9" s="9"/>
    </row>
    <row r="10" spans="1:21" x14ac:dyDescent="0.2">
      <c r="A10" s="9" t="s">
        <v>709</v>
      </c>
      <c r="B10" s="267">
        <f t="shared" ref="B10:B15" si="3">SUM(D10,F10,H10,J10)</f>
        <v>2900000</v>
      </c>
      <c r="C10" s="268">
        <v>0</v>
      </c>
      <c r="D10" s="269">
        <v>2075000</v>
      </c>
      <c r="E10" s="269">
        <v>0</v>
      </c>
      <c r="F10" s="269">
        <v>825000</v>
      </c>
      <c r="G10" s="268">
        <v>0</v>
      </c>
      <c r="H10" s="268">
        <v>0</v>
      </c>
      <c r="I10" s="268">
        <v>0</v>
      </c>
      <c r="J10" s="268">
        <v>0</v>
      </c>
      <c r="K10" s="267">
        <v>0</v>
      </c>
      <c r="L10" s="116"/>
      <c r="M10" s="9"/>
    </row>
    <row r="11" spans="1:21" x14ac:dyDescent="0.2">
      <c r="A11" s="270" t="s">
        <v>710</v>
      </c>
      <c r="B11" s="267">
        <f t="shared" si="3"/>
        <v>7000000</v>
      </c>
      <c r="C11" s="268">
        <v>0</v>
      </c>
      <c r="D11" s="269">
        <v>2000000</v>
      </c>
      <c r="E11" s="268">
        <v>0</v>
      </c>
      <c r="F11" s="268">
        <v>5000000</v>
      </c>
      <c r="G11" s="268">
        <v>0</v>
      </c>
      <c r="H11" s="268">
        <v>0</v>
      </c>
      <c r="I11" s="268">
        <v>0</v>
      </c>
      <c r="J11" s="268">
        <v>0</v>
      </c>
      <c r="K11" s="268">
        <v>0</v>
      </c>
      <c r="L11" s="116"/>
      <c r="M11" s="9"/>
    </row>
    <row r="12" spans="1:21" x14ac:dyDescent="0.2">
      <c r="A12" s="9" t="s">
        <v>718</v>
      </c>
      <c r="B12" s="267">
        <f t="shared" si="3"/>
        <v>7627700</v>
      </c>
      <c r="C12" s="268">
        <v>0</v>
      </c>
      <c r="D12" s="269">
        <v>0</v>
      </c>
      <c r="E12" s="268">
        <v>0</v>
      </c>
      <c r="F12" s="268">
        <f>5784900+2000000-157200</f>
        <v>7627700</v>
      </c>
      <c r="G12" s="268">
        <v>0</v>
      </c>
      <c r="H12" s="268">
        <v>0</v>
      </c>
      <c r="I12" s="268">
        <v>0</v>
      </c>
      <c r="J12" s="268">
        <v>0</v>
      </c>
      <c r="K12" s="268">
        <v>0</v>
      </c>
      <c r="L12" s="116"/>
      <c r="M12" s="9"/>
    </row>
    <row r="13" spans="1:21" x14ac:dyDescent="0.2">
      <c r="A13" s="9" t="s">
        <v>712</v>
      </c>
      <c r="B13" s="267">
        <f t="shared" si="3"/>
        <v>1180000</v>
      </c>
      <c r="C13" s="267">
        <v>0</v>
      </c>
      <c r="D13" s="268">
        <v>590000</v>
      </c>
      <c r="E13" s="267">
        <v>0</v>
      </c>
      <c r="F13" s="267">
        <v>590000</v>
      </c>
      <c r="G13" s="267">
        <v>0</v>
      </c>
      <c r="H13" s="267">
        <v>0</v>
      </c>
      <c r="I13" s="267">
        <v>0</v>
      </c>
      <c r="J13" s="267">
        <v>0</v>
      </c>
      <c r="K13" s="267">
        <v>0</v>
      </c>
      <c r="L13" s="263"/>
      <c r="M13" s="263"/>
    </row>
    <row r="14" spans="1:21" x14ac:dyDescent="0.2">
      <c r="A14" s="271" t="s">
        <v>717</v>
      </c>
      <c r="B14" s="267">
        <f t="shared" si="3"/>
        <v>1556250</v>
      </c>
      <c r="C14" s="267">
        <v>0</v>
      </c>
      <c r="D14" s="268">
        <f>45000+160000+551250</f>
        <v>756250</v>
      </c>
      <c r="E14" s="267">
        <v>0</v>
      </c>
      <c r="F14" s="267">
        <v>800000</v>
      </c>
      <c r="G14" s="267">
        <v>0</v>
      </c>
      <c r="H14" s="267">
        <v>0</v>
      </c>
      <c r="I14" s="267">
        <v>0</v>
      </c>
      <c r="J14" s="267">
        <v>0</v>
      </c>
      <c r="K14" s="267">
        <v>0</v>
      </c>
      <c r="L14" s="263"/>
      <c r="M14" s="263"/>
    </row>
    <row r="15" spans="1:21" ht="13.5" thickBot="1" x14ac:dyDescent="0.25">
      <c r="A15" s="300" t="s">
        <v>720</v>
      </c>
      <c r="B15" s="267">
        <f t="shared" si="3"/>
        <v>5719100</v>
      </c>
      <c r="C15" s="292">
        <v>0</v>
      </c>
      <c r="D15" s="293">
        <f>'Kat 3'!O24+'Kat 3'!O25+'Kat 3'!O27+'Kat 3'!O28+2294100</f>
        <v>5719100</v>
      </c>
      <c r="E15" s="292">
        <v>0</v>
      </c>
      <c r="F15" s="299">
        <f>'Kat 3'!Q24+'Kat 3'!Q25+'Kat 3'!Q27+'Kat 3'!Q28-1321200+157200</f>
        <v>0</v>
      </c>
      <c r="G15" s="292">
        <v>0</v>
      </c>
      <c r="H15" s="292">
        <v>0</v>
      </c>
      <c r="I15" s="292">
        <v>0</v>
      </c>
      <c r="J15" s="292">
        <v>0</v>
      </c>
      <c r="K15" s="292">
        <v>0</v>
      </c>
      <c r="L15" s="263"/>
      <c r="M15" s="263"/>
    </row>
    <row r="16" spans="1:21" ht="13.5" thickBot="1" x14ac:dyDescent="0.25">
      <c r="A16" s="264" t="s">
        <v>711</v>
      </c>
      <c r="B16" s="272">
        <f>SUM(B6:B14)</f>
        <v>63063950</v>
      </c>
      <c r="C16" s="272">
        <v>0</v>
      </c>
      <c r="D16" s="272">
        <f>SUM(D6:D15)</f>
        <v>25540350</v>
      </c>
      <c r="E16" s="272">
        <f t="shared" ref="E16:K16" si="4">SUM(E6:E15)</f>
        <v>0</v>
      </c>
      <c r="F16" s="272">
        <f t="shared" si="4"/>
        <v>29442700</v>
      </c>
      <c r="G16" s="272">
        <f t="shared" si="4"/>
        <v>0</v>
      </c>
      <c r="H16" s="272">
        <f t="shared" si="4"/>
        <v>6900000</v>
      </c>
      <c r="I16" s="272">
        <f t="shared" si="4"/>
        <v>0</v>
      </c>
      <c r="J16" s="272">
        <f t="shared" si="4"/>
        <v>6900000</v>
      </c>
      <c r="K16" s="272">
        <f t="shared" si="4"/>
        <v>0</v>
      </c>
      <c r="L16" s="263"/>
      <c r="M16" s="263"/>
    </row>
    <row r="17" spans="1:16" s="6" customFormat="1" ht="22.5" customHeight="1" thickBot="1" x14ac:dyDescent="0.25">
      <c r="A17" s="273" t="s">
        <v>29</v>
      </c>
      <c r="B17" s="274">
        <f>SUM(B5:B12)</f>
        <v>347798950</v>
      </c>
      <c r="C17" s="274">
        <f>SUM(C5:C16)</f>
        <v>529250100</v>
      </c>
      <c r="D17" s="274">
        <f t="shared" ref="D17:K17" si="5">SUM(D5+D16)</f>
        <v>151669700</v>
      </c>
      <c r="E17" s="274">
        <f t="shared" si="5"/>
        <v>165346900</v>
      </c>
      <c r="F17" s="274">
        <f t="shared" si="5"/>
        <v>76073900</v>
      </c>
      <c r="G17" s="274">
        <f t="shared" si="5"/>
        <v>104201100</v>
      </c>
      <c r="H17" s="274">
        <f t="shared" si="5"/>
        <v>68109700</v>
      </c>
      <c r="I17" s="274">
        <f t="shared" si="5"/>
        <v>145903800</v>
      </c>
      <c r="J17" s="274">
        <f t="shared" si="5"/>
        <v>60401000</v>
      </c>
      <c r="K17" s="275">
        <f t="shared" si="5"/>
        <v>113798300</v>
      </c>
      <c r="L17" s="22" t="e">
        <f>SUM(L5:L12)</f>
        <v>#REF!</v>
      </c>
      <c r="M17" s="23" t="e">
        <f>SUM(M5:M12)</f>
        <v>#REF!</v>
      </c>
    </row>
    <row r="18" spans="1:16" x14ac:dyDescent="0.2">
      <c r="A18" s="100"/>
      <c r="B18" s="12"/>
      <c r="C18" s="13"/>
      <c r="D18" s="13"/>
      <c r="E18" s="13"/>
      <c r="F18" s="13"/>
      <c r="G18" s="13"/>
      <c r="H18" s="13"/>
      <c r="I18" s="13"/>
      <c r="J18" s="13"/>
      <c r="K18" s="13"/>
    </row>
    <row r="19" spans="1:16" ht="13.5" thickBot="1" x14ac:dyDescent="0.25"/>
    <row r="20" spans="1:16" ht="13.5" thickBot="1" x14ac:dyDescent="0.25">
      <c r="D20" s="4"/>
      <c r="E20" s="148">
        <v>2024</v>
      </c>
      <c r="F20" s="4"/>
      <c r="G20" s="148">
        <v>2025</v>
      </c>
      <c r="H20" s="4"/>
      <c r="I20" s="148">
        <v>2026</v>
      </c>
      <c r="J20" s="4"/>
      <c r="K20" s="148">
        <v>2027</v>
      </c>
      <c r="L20" s="4"/>
      <c r="M20" s="3" t="s">
        <v>68</v>
      </c>
    </row>
    <row r="21" spans="1:16" x14ac:dyDescent="0.2">
      <c r="A21" s="131" t="s">
        <v>9</v>
      </c>
      <c r="B21" s="128"/>
      <c r="C21" s="142"/>
      <c r="D21" s="129"/>
      <c r="E21" s="145">
        <f>E2-D2</f>
        <v>11730300</v>
      </c>
      <c r="F21" s="144"/>
      <c r="G21" s="145">
        <f>G2-F2</f>
        <v>8085000</v>
      </c>
      <c r="H21" s="144"/>
      <c r="I21" s="145">
        <f>I2-H2</f>
        <v>6458800</v>
      </c>
      <c r="J21" s="144"/>
      <c r="K21" s="145">
        <f>K2-J2</f>
        <v>4950000</v>
      </c>
      <c r="L21" s="15"/>
      <c r="M21" s="14" t="e">
        <f>M2-L2</f>
        <v>#REF!</v>
      </c>
    </row>
    <row r="22" spans="1:16" x14ac:dyDescent="0.2">
      <c r="A22" s="132" t="s">
        <v>10</v>
      </c>
      <c r="B22" s="122"/>
      <c r="C22" s="117"/>
      <c r="D22" s="123"/>
      <c r="E22" s="143">
        <f>E3-D3</f>
        <v>820600</v>
      </c>
      <c r="F22" s="143"/>
      <c r="G22" s="143">
        <f>G3-F3</f>
        <v>467900</v>
      </c>
      <c r="H22" s="143"/>
      <c r="I22" s="143">
        <f>I3-H3</f>
        <v>290300</v>
      </c>
      <c r="J22" s="143"/>
      <c r="K22" s="143">
        <f>K3-J3</f>
        <v>282300</v>
      </c>
      <c r="L22" s="17"/>
      <c r="M22" s="16">
        <f>M3-L3</f>
        <v>0</v>
      </c>
    </row>
    <row r="23" spans="1:16" ht="13.5" thickBot="1" x14ac:dyDescent="0.25">
      <c r="A23" s="133" t="s">
        <v>11</v>
      </c>
      <c r="B23" s="126"/>
      <c r="C23" s="118"/>
      <c r="D23" s="124"/>
      <c r="E23" s="146">
        <f>E4-D4</f>
        <v>26666650</v>
      </c>
      <c r="F23" s="146"/>
      <c r="G23" s="146">
        <f>G4-F4</f>
        <v>49017000</v>
      </c>
      <c r="H23" s="146"/>
      <c r="I23" s="146">
        <f>I4-H4</f>
        <v>77945000</v>
      </c>
      <c r="J23" s="146"/>
      <c r="K23" s="146">
        <f>K4-J4</f>
        <v>55065000</v>
      </c>
      <c r="L23" s="19"/>
      <c r="M23" s="18" t="e">
        <f>M4-L4</f>
        <v>#REF!</v>
      </c>
    </row>
    <row r="24" spans="1:16" ht="13.5" thickBot="1" x14ac:dyDescent="0.25">
      <c r="A24" s="134" t="s">
        <v>36</v>
      </c>
      <c r="B24" s="125"/>
      <c r="C24" s="119"/>
      <c r="D24" s="120"/>
      <c r="E24" s="147">
        <f>SUM(E21:E23)</f>
        <v>39217550</v>
      </c>
      <c r="F24" s="147"/>
      <c r="G24" s="147">
        <f>SUM(G21:G23)</f>
        <v>57569900</v>
      </c>
      <c r="H24" s="147"/>
      <c r="I24" s="147">
        <f>SUM(I21:I23)</f>
        <v>84694100</v>
      </c>
      <c r="J24" s="147"/>
      <c r="K24" s="147">
        <f>SUM(K21:K23)</f>
        <v>60297300</v>
      </c>
      <c r="L24" s="11"/>
      <c r="M24" s="10" t="e">
        <f>SUM(M21:M23)</f>
        <v>#REF!</v>
      </c>
      <c r="O24" s="297"/>
      <c r="P24" s="297"/>
    </row>
    <row r="25" spans="1:16" x14ac:dyDescent="0.2">
      <c r="A25" s="99"/>
      <c r="B25" s="5"/>
      <c r="C25" s="5"/>
      <c r="D25" s="5"/>
      <c r="E25" s="12"/>
      <c r="F25" s="12"/>
      <c r="G25" s="12"/>
      <c r="H25" s="12"/>
      <c r="I25" s="12"/>
      <c r="J25" s="12"/>
      <c r="K25" s="12"/>
      <c r="O25" s="297"/>
      <c r="P25" s="297"/>
    </row>
    <row r="26" spans="1:16" x14ac:dyDescent="0.2">
      <c r="A26" s="100"/>
      <c r="B26" s="164"/>
      <c r="C26" s="164"/>
      <c r="D26" s="100"/>
      <c r="E26" s="165"/>
      <c r="F26" s="165"/>
      <c r="G26" s="165"/>
      <c r="H26" s="165"/>
      <c r="I26" s="165"/>
      <c r="J26" s="165"/>
      <c r="K26" s="165"/>
      <c r="O26" s="297"/>
      <c r="P26" s="297"/>
    </row>
    <row r="27" spans="1:16" x14ac:dyDescent="0.2">
      <c r="A27" s="166" t="s">
        <v>20</v>
      </c>
      <c r="B27" s="167"/>
      <c r="C27" s="167"/>
      <c r="D27" s="167"/>
      <c r="E27" s="167">
        <f>D2+D6+D7+D8+D9+D10+D11+D12+D13+D14-E2</f>
        <v>8090950</v>
      </c>
      <c r="F27" s="167"/>
      <c r="G27" s="167">
        <f>F6+F7+F8+F9+F10+F11+F12+F13+F14+F2-G2</f>
        <v>21357700</v>
      </c>
      <c r="H27" s="167"/>
      <c r="I27" s="167"/>
      <c r="J27" s="167"/>
      <c r="K27" s="167"/>
      <c r="O27" s="297"/>
      <c r="P27" s="297"/>
    </row>
    <row r="28" spans="1:16" x14ac:dyDescent="0.2">
      <c r="A28" s="168" t="s">
        <v>31</v>
      </c>
      <c r="B28" s="169"/>
      <c r="C28" s="169"/>
      <c r="D28" s="170"/>
      <c r="E28" s="170">
        <f>E3</f>
        <v>820600</v>
      </c>
      <c r="F28" s="170"/>
      <c r="G28" s="170">
        <f>G3</f>
        <v>467900</v>
      </c>
      <c r="H28" s="170"/>
      <c r="I28" s="170"/>
      <c r="J28" s="170"/>
      <c r="K28" s="170"/>
      <c r="N28" s="21"/>
      <c r="O28" s="297"/>
      <c r="P28" s="297"/>
    </row>
    <row r="29" spans="1:16" x14ac:dyDescent="0.2">
      <c r="A29" s="171" t="s">
        <v>32</v>
      </c>
      <c r="B29" s="172"/>
      <c r="C29" s="172"/>
      <c r="D29" s="173"/>
      <c r="E29" s="173">
        <f>E27-E28</f>
        <v>7270350</v>
      </c>
      <c r="F29" s="173"/>
      <c r="G29" s="173">
        <f>G27-G28</f>
        <v>20889800</v>
      </c>
      <c r="H29" s="173"/>
      <c r="I29" s="173"/>
      <c r="J29" s="173"/>
      <c r="K29" s="173"/>
      <c r="N29" s="21"/>
      <c r="O29" s="297"/>
      <c r="P29" s="297"/>
    </row>
    <row r="30" spans="1:16" s="1" customFormat="1" x14ac:dyDescent="0.2">
      <c r="A30" s="174"/>
      <c r="B30" s="175"/>
      <c r="C30" s="175"/>
      <c r="D30" s="175"/>
      <c r="E30" s="175"/>
      <c r="F30" s="175"/>
      <c r="G30" s="175"/>
      <c r="H30" s="175"/>
      <c r="I30" s="175"/>
      <c r="J30" s="175"/>
      <c r="K30" s="175"/>
      <c r="O30" s="298"/>
      <c r="P30" s="298"/>
    </row>
    <row r="31" spans="1:16" x14ac:dyDescent="0.2">
      <c r="A31" s="176"/>
      <c r="B31" s="176"/>
      <c r="C31" s="176"/>
      <c r="D31" s="176"/>
      <c r="E31" s="176"/>
      <c r="F31" s="176"/>
      <c r="G31" s="176"/>
      <c r="H31" s="176"/>
      <c r="I31" s="176"/>
      <c r="J31" s="176"/>
      <c r="K31" s="176"/>
      <c r="O31" s="297"/>
      <c r="P31" s="297"/>
    </row>
    <row r="32" spans="1:16" x14ac:dyDescent="0.2">
      <c r="A32" s="2" t="s">
        <v>24</v>
      </c>
      <c r="E32" s="20"/>
      <c r="F32" s="20"/>
    </row>
    <row r="33" spans="1:10" ht="113.25" customHeight="1" x14ac:dyDescent="0.2">
      <c r="A33" s="6" t="s">
        <v>4</v>
      </c>
      <c r="B33" s="371" t="s">
        <v>23</v>
      </c>
      <c r="C33" s="372"/>
      <c r="D33" s="372"/>
      <c r="F33" s="151"/>
      <c r="G33" s="154"/>
      <c r="H33" s="149"/>
      <c r="I33" s="149"/>
      <c r="J33" s="184"/>
    </row>
    <row r="34" spans="1:10" x14ac:dyDescent="0.2">
      <c r="A34" s="177"/>
      <c r="F34" s="152"/>
      <c r="G34" s="152"/>
      <c r="H34" s="149"/>
      <c r="I34" s="149"/>
      <c r="J34" s="149"/>
    </row>
    <row r="35" spans="1:10" ht="81.75" customHeight="1" x14ac:dyDescent="0.2">
      <c r="A35" s="6" t="s">
        <v>5</v>
      </c>
      <c r="B35" s="371" t="s">
        <v>39</v>
      </c>
      <c r="C35" s="372"/>
      <c r="D35" s="372"/>
      <c r="F35" s="153"/>
      <c r="G35" s="154"/>
      <c r="H35" s="149"/>
      <c r="I35" s="149"/>
      <c r="J35" s="149"/>
    </row>
    <row r="36" spans="1:10" x14ac:dyDescent="0.2">
      <c r="A36" s="177"/>
      <c r="F36" s="149"/>
      <c r="G36" s="149"/>
      <c r="H36" s="149"/>
      <c r="I36" s="149"/>
      <c r="J36" s="149"/>
    </row>
    <row r="37" spans="1:10" ht="42" customHeight="1" x14ac:dyDescent="0.2">
      <c r="A37" s="6" t="s">
        <v>6</v>
      </c>
      <c r="B37" s="371" t="s">
        <v>22</v>
      </c>
      <c r="C37" s="372"/>
      <c r="D37" s="372"/>
      <c r="F37" s="149"/>
      <c r="G37" s="149"/>
      <c r="H37" s="149"/>
      <c r="I37" s="149"/>
      <c r="J37" s="149"/>
    </row>
    <row r="38" spans="1:10" x14ac:dyDescent="0.2">
      <c r="F38" s="149"/>
      <c r="G38" s="149"/>
      <c r="H38" s="149"/>
      <c r="I38" s="149"/>
      <c r="J38" s="149"/>
    </row>
    <row r="39" spans="1:10" x14ac:dyDescent="0.2">
      <c r="F39" s="149"/>
      <c r="G39" s="149"/>
      <c r="H39" s="149"/>
      <c r="I39" s="149"/>
      <c r="J39" s="149"/>
    </row>
    <row r="40" spans="1:10" x14ac:dyDescent="0.2">
      <c r="A40" s="2" t="s">
        <v>33</v>
      </c>
      <c r="F40" s="149"/>
      <c r="G40" s="149"/>
      <c r="H40" s="149"/>
      <c r="I40" s="149"/>
      <c r="J40" s="149"/>
    </row>
    <row r="41" spans="1:10" x14ac:dyDescent="0.2">
      <c r="F41" s="149"/>
      <c r="G41" s="149"/>
      <c r="H41" s="149"/>
      <c r="I41" s="149"/>
      <c r="J41" s="149"/>
    </row>
    <row r="42" spans="1:10" x14ac:dyDescent="0.2">
      <c r="F42" s="149"/>
      <c r="G42" s="149"/>
      <c r="H42" s="149"/>
      <c r="I42" s="149"/>
      <c r="J42" s="149"/>
    </row>
  </sheetData>
  <sheetProtection algorithmName="SHA-512" hashValue="efld/wLAQN9IHRVmANL3tsDK4PDY2mzUfJhHNbimppnTeFjArWfSr1XT7/psN5EnxiblczGnYdt88ai1GnQZaA==" saltValue="YswiA7Xplt/zjZlIlkI7/Q==" spinCount="100000" sheet="1" objects="1" scenarios="1" selectLockedCells="1"/>
  <customSheetViews>
    <customSheetView guid="{DDB149D1-98B3-4233-B23A-7A407F4FB8C1}" fitToPage="1" hiddenColumns="1">
      <selection activeCell="A9" sqref="A9"/>
      <pageMargins left="0.70866141732283472" right="0.51181102362204722" top="0.74803149606299213" bottom="0.74803149606299213" header="0.31496062992125984" footer="0.31496062992125984"/>
      <pageSetup paperSize="8" scale="96" orientation="landscape" r:id="rId1"/>
      <headerFooter>
        <oddHeader>&amp;RZusammenfassung Einzahlungen und Auszahlungen 2022 - 2025</oddHeader>
        <oddFooter>&amp;LStand: &amp;D&amp;Calle Werte in Euro&amp;RSeite &amp;P von &amp;N</oddFooter>
      </headerFooter>
    </customSheetView>
  </customSheetViews>
  <mergeCells count="3">
    <mergeCell ref="B33:D33"/>
    <mergeCell ref="B35:D35"/>
    <mergeCell ref="B37:D37"/>
  </mergeCells>
  <pageMargins left="0.70866141732283472" right="0.51181102362204722" top="0.74803149606299213" bottom="0.74803149606299213" header="0.31496062992125984" footer="0.31496062992125984"/>
  <pageSetup paperSize="8" scale="94" orientation="landscape" r:id="rId2"/>
  <headerFooter>
    <oddHeader>&amp;RZusammenfassung Einzahlungen und Auszahlungen 2024 - 2027</oddHeader>
    <oddFooter>&amp;LStand: &amp;D&amp;Calle Werte in Euro&amp;RSeite &amp;P von &amp;N</oddFooter>
  </headerFooter>
  <customProperties>
    <customPr name="layoutContexts" r:id="rId3"/>
  </customProperties>
  <legacyDrawing r:id="rId4"/>
  <picture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C161"/>
  <sheetViews>
    <sheetView showGridLines="0" zoomScaleNormal="100" zoomScaleSheetLayoutView="85" zoomScalePageLayoutView="85" workbookViewId="0">
      <selection activeCell="G1" sqref="G1"/>
    </sheetView>
  </sheetViews>
  <sheetFormatPr baseColWidth="10" defaultColWidth="11.42578125" defaultRowHeight="12.75" x14ac:dyDescent="0.2"/>
  <cols>
    <col min="1" max="1" width="8.5703125" style="261" customWidth="1"/>
    <col min="2" max="2" width="10.140625" style="34" customWidth="1"/>
    <col min="3" max="4" width="10.140625" style="34" hidden="1" customWidth="1"/>
    <col min="5" max="6" width="10.140625" style="108" hidden="1" customWidth="1"/>
    <col min="7" max="7" width="14.5703125" style="34" customWidth="1"/>
    <col min="8" max="8" width="22.140625" style="101" customWidth="1"/>
    <col min="9" max="9" width="27" style="35" customWidth="1"/>
    <col min="10" max="10" width="48.140625" style="35" hidden="1" customWidth="1"/>
    <col min="11" max="11" width="13" style="159" customWidth="1"/>
    <col min="12" max="12" width="13" style="105" customWidth="1"/>
    <col min="13" max="20" width="12.7109375" style="31" customWidth="1"/>
    <col min="21" max="21" width="12.7109375" style="31" customWidth="1" collapsed="1"/>
    <col min="22" max="24" width="12.7109375" style="31" customWidth="1"/>
    <col min="25" max="16384" width="11.42578125" style="31"/>
  </cols>
  <sheetData>
    <row r="1" spans="1:211" s="30" customFormat="1" ht="91.5" customHeight="1" x14ac:dyDescent="0.2">
      <c r="A1" s="351" t="s">
        <v>1</v>
      </c>
      <c r="B1" s="352" t="s">
        <v>2</v>
      </c>
      <c r="C1" s="352" t="s">
        <v>327</v>
      </c>
      <c r="D1" s="352" t="s">
        <v>326</v>
      </c>
      <c r="E1" s="353" t="s">
        <v>328</v>
      </c>
      <c r="F1" s="353" t="s">
        <v>329</v>
      </c>
      <c r="G1" s="352" t="s">
        <v>0</v>
      </c>
      <c r="H1" s="354" t="s">
        <v>34</v>
      </c>
      <c r="I1" s="355" t="s">
        <v>26</v>
      </c>
      <c r="J1" s="355" t="s">
        <v>27</v>
      </c>
      <c r="K1" s="362" t="s">
        <v>763</v>
      </c>
      <c r="L1" s="363" t="s">
        <v>764</v>
      </c>
      <c r="M1" s="356" t="s">
        <v>37</v>
      </c>
      <c r="N1" s="356" t="s">
        <v>38</v>
      </c>
      <c r="O1" s="356" t="s">
        <v>40</v>
      </c>
      <c r="P1" s="356" t="s">
        <v>41</v>
      </c>
      <c r="Q1" s="356" t="s">
        <v>440</v>
      </c>
      <c r="R1" s="356" t="s">
        <v>441</v>
      </c>
      <c r="S1" s="356" t="s">
        <v>442</v>
      </c>
      <c r="T1" s="356" t="s">
        <v>443</v>
      </c>
      <c r="U1" s="356" t="s">
        <v>447</v>
      </c>
      <c r="V1" s="356" t="s">
        <v>448</v>
      </c>
      <c r="W1" s="356" t="s">
        <v>444</v>
      </c>
      <c r="X1" s="356" t="s">
        <v>445</v>
      </c>
    </row>
    <row r="2" spans="1:211" s="111" customFormat="1" ht="101.25" x14ac:dyDescent="0.2">
      <c r="A2" s="301" t="s">
        <v>364</v>
      </c>
      <c r="B2" s="302">
        <v>1260000</v>
      </c>
      <c r="C2" s="302">
        <v>6814200</v>
      </c>
      <c r="D2" s="302">
        <v>7844100</v>
      </c>
      <c r="E2" s="303">
        <v>190001</v>
      </c>
      <c r="F2" s="303">
        <v>2331010</v>
      </c>
      <c r="G2" s="301" t="s">
        <v>340</v>
      </c>
      <c r="H2" s="304" t="str">
        <f>VLOOKUP(B2,Produkte!$A$1:$B$250,2,0)</f>
        <v>Brandschutz</v>
      </c>
      <c r="I2" s="304" t="s">
        <v>42</v>
      </c>
      <c r="J2" s="305" t="s">
        <v>43</v>
      </c>
      <c r="K2" s="306">
        <f t="shared" ref="K2:K15" si="0">M2+O2+Q2+S2</f>
        <v>3000000</v>
      </c>
      <c r="L2" s="307">
        <f t="shared" ref="L2:L4" si="1">N2+P2+R2+T2</f>
        <v>3000000</v>
      </c>
      <c r="M2" s="308">
        <v>750000</v>
      </c>
      <c r="N2" s="309">
        <v>750000</v>
      </c>
      <c r="O2" s="310">
        <v>750000</v>
      </c>
      <c r="P2" s="309">
        <v>750000</v>
      </c>
      <c r="Q2" s="310">
        <v>750000</v>
      </c>
      <c r="R2" s="309">
        <v>750000</v>
      </c>
      <c r="S2" s="310">
        <v>750000</v>
      </c>
      <c r="T2" s="309">
        <v>750000</v>
      </c>
      <c r="U2" s="311">
        <f>Gesamt!D16+M2-N2</f>
        <v>25540350</v>
      </c>
      <c r="V2" s="311">
        <f>Gesamt!F16+O2-P2</f>
        <v>29442700</v>
      </c>
      <c r="W2" s="312">
        <v>0</v>
      </c>
      <c r="X2" s="312">
        <v>0</v>
      </c>
    </row>
    <row r="3" spans="1:211" s="155" customFormat="1" ht="11.25" x14ac:dyDescent="0.2">
      <c r="A3" s="301" t="s">
        <v>322</v>
      </c>
      <c r="B3" s="302">
        <v>5730108</v>
      </c>
      <c r="C3" s="302" t="s">
        <v>350</v>
      </c>
      <c r="D3" s="302">
        <v>7815100</v>
      </c>
      <c r="E3" s="303">
        <v>199000</v>
      </c>
      <c r="F3" s="303" t="s">
        <v>325</v>
      </c>
      <c r="G3" s="313" t="s">
        <v>347</v>
      </c>
      <c r="H3" s="304" t="str">
        <f>VLOOKUP(B3,Produkte!$A$1:$B$250,2,0)</f>
        <v>Breitbandausbau</v>
      </c>
      <c r="I3" s="304" t="s">
        <v>321</v>
      </c>
      <c r="J3" s="305" t="s">
        <v>325</v>
      </c>
      <c r="K3" s="306">
        <f t="shared" si="0"/>
        <v>220918000</v>
      </c>
      <c r="L3" s="307">
        <f t="shared" si="1"/>
        <v>220918000</v>
      </c>
      <c r="M3" s="308">
        <v>110843000</v>
      </c>
      <c r="N3" s="309">
        <v>110843000</v>
      </c>
      <c r="O3" s="308">
        <v>36990000</v>
      </c>
      <c r="P3" s="309">
        <v>36990000</v>
      </c>
      <c r="Q3" s="308">
        <v>36355000</v>
      </c>
      <c r="R3" s="309">
        <v>36355000</v>
      </c>
      <c r="S3" s="308">
        <v>36730000</v>
      </c>
      <c r="T3" s="309">
        <v>36730000</v>
      </c>
      <c r="U3" s="311">
        <f>U2+M3-N3</f>
        <v>25540350</v>
      </c>
      <c r="V3" s="311">
        <f>V2+O3-P3</f>
        <v>29442700</v>
      </c>
      <c r="W3" s="312">
        <v>0</v>
      </c>
      <c r="X3" s="314">
        <v>0</v>
      </c>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row>
    <row r="4" spans="1:211" s="155" customFormat="1" ht="22.5" x14ac:dyDescent="0.2">
      <c r="A4" s="301" t="s">
        <v>349</v>
      </c>
      <c r="B4" s="302">
        <v>6110000</v>
      </c>
      <c r="C4" s="302" t="s">
        <v>325</v>
      </c>
      <c r="D4" s="302">
        <v>7896000</v>
      </c>
      <c r="E4" s="303" t="s">
        <v>325</v>
      </c>
      <c r="F4" s="303" t="s">
        <v>325</v>
      </c>
      <c r="G4" s="313" t="s">
        <v>357</v>
      </c>
      <c r="H4" s="304" t="str">
        <f>VLOOKUP(B4,Produkte!$A$1:$B$250,2,0)</f>
        <v>Steuern, allgemeine Zuweisungen,</v>
      </c>
      <c r="I4" s="304" t="s">
        <v>351</v>
      </c>
      <c r="J4" s="305" t="s">
        <v>352</v>
      </c>
      <c r="K4" s="306">
        <f t="shared" si="0"/>
        <v>0</v>
      </c>
      <c r="L4" s="307">
        <f t="shared" si="1"/>
        <v>14350000</v>
      </c>
      <c r="M4" s="308">
        <v>0</v>
      </c>
      <c r="N4" s="309">
        <v>3600000</v>
      </c>
      <c r="O4" s="310">
        <v>0</v>
      </c>
      <c r="P4" s="309">
        <v>3550000</v>
      </c>
      <c r="Q4" s="310">
        <v>0</v>
      </c>
      <c r="R4" s="309">
        <v>3600000</v>
      </c>
      <c r="S4" s="310">
        <v>0</v>
      </c>
      <c r="T4" s="309">
        <v>3600000</v>
      </c>
      <c r="U4" s="311">
        <f>U3+M4-N4</f>
        <v>21940350</v>
      </c>
      <c r="V4" s="311">
        <f t="shared" ref="V4:V25" si="2">V3+O4-P4</f>
        <v>25892700</v>
      </c>
      <c r="W4" s="312">
        <v>0</v>
      </c>
      <c r="X4" s="314">
        <v>0</v>
      </c>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row>
    <row r="5" spans="1:211" s="106" customFormat="1" ht="33.75" x14ac:dyDescent="0.2">
      <c r="A5" s="315" t="s">
        <v>319</v>
      </c>
      <c r="B5" s="316">
        <v>2310102</v>
      </c>
      <c r="C5" s="316">
        <v>6814200</v>
      </c>
      <c r="D5" s="316">
        <v>7852200</v>
      </c>
      <c r="E5" s="317">
        <v>960000</v>
      </c>
      <c r="F5" s="316">
        <v>2331100</v>
      </c>
      <c r="G5" s="313" t="s">
        <v>344</v>
      </c>
      <c r="H5" s="318" t="str">
        <f>VLOOKUP(B5,Produkte!$A$1:$B$250,2,0)</f>
        <v>Regionales Berufliches Bildungszentrum Wolgast - Torgelow - Standort Torgelow</v>
      </c>
      <c r="I5" s="304" t="s">
        <v>400</v>
      </c>
      <c r="J5" s="318" t="s">
        <v>58</v>
      </c>
      <c r="K5" s="306">
        <f t="shared" si="0"/>
        <v>1706200</v>
      </c>
      <c r="L5" s="307">
        <f t="shared" ref="L5:L8" si="3">N5+P5+R5+T5</f>
        <v>1000000</v>
      </c>
      <c r="M5" s="308">
        <v>190000</v>
      </c>
      <c r="N5" s="309">
        <v>500000</v>
      </c>
      <c r="O5" s="310">
        <v>400000</v>
      </c>
      <c r="P5" s="309">
        <v>500000</v>
      </c>
      <c r="Q5" s="310">
        <v>1116200</v>
      </c>
      <c r="R5" s="309">
        <v>0</v>
      </c>
      <c r="S5" s="310">
        <v>0</v>
      </c>
      <c r="T5" s="309">
        <v>0</v>
      </c>
      <c r="U5" s="311">
        <f t="shared" ref="U5:U25" si="4">U4+M5-N5</f>
        <v>21630350</v>
      </c>
      <c r="V5" s="311">
        <f t="shared" si="2"/>
        <v>25792700</v>
      </c>
      <c r="W5" s="312">
        <v>0</v>
      </c>
      <c r="X5" s="314">
        <v>0</v>
      </c>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c r="FY5" s="181"/>
      <c r="FZ5" s="181"/>
      <c r="GA5" s="181"/>
      <c r="GB5" s="181"/>
      <c r="GC5" s="181"/>
      <c r="GD5" s="181"/>
      <c r="GE5" s="181"/>
      <c r="GF5" s="181"/>
      <c r="GG5" s="181"/>
      <c r="GH5" s="181"/>
      <c r="GI5" s="181"/>
      <c r="GJ5" s="181"/>
      <c r="GK5" s="181"/>
      <c r="GL5" s="181"/>
      <c r="GM5" s="181"/>
      <c r="GN5" s="181"/>
      <c r="GO5" s="181"/>
      <c r="GP5" s="181"/>
      <c r="GQ5" s="181"/>
      <c r="GR5" s="181"/>
      <c r="GS5" s="181"/>
      <c r="GT5" s="181"/>
      <c r="GU5" s="181"/>
      <c r="GV5" s="181"/>
      <c r="GW5" s="181"/>
      <c r="GX5" s="181"/>
      <c r="GY5" s="181"/>
      <c r="GZ5" s="181"/>
      <c r="HA5" s="181"/>
      <c r="HB5" s="181"/>
      <c r="HC5" s="181"/>
    </row>
    <row r="6" spans="1:211" s="106" customFormat="1" ht="11.25" x14ac:dyDescent="0.2">
      <c r="A6" s="315" t="s">
        <v>354</v>
      </c>
      <c r="B6" s="316">
        <v>1140400</v>
      </c>
      <c r="C6" s="316">
        <v>6814200</v>
      </c>
      <c r="D6" s="316">
        <v>7857100</v>
      </c>
      <c r="E6" s="303"/>
      <c r="F6" s="316"/>
      <c r="G6" s="313" t="s">
        <v>359</v>
      </c>
      <c r="H6" s="318" t="s">
        <v>356</v>
      </c>
      <c r="I6" s="318" t="s">
        <v>355</v>
      </c>
      <c r="J6" s="318" t="s">
        <v>325</v>
      </c>
      <c r="K6" s="306">
        <f t="shared" si="0"/>
        <v>6000000</v>
      </c>
      <c r="L6" s="307">
        <f t="shared" si="3"/>
        <v>6000000</v>
      </c>
      <c r="M6" s="319">
        <v>3000000</v>
      </c>
      <c r="N6" s="319">
        <v>3000000</v>
      </c>
      <c r="O6" s="320">
        <v>3000000</v>
      </c>
      <c r="P6" s="319">
        <v>3000000</v>
      </c>
      <c r="Q6" s="310">
        <v>0</v>
      </c>
      <c r="R6" s="309">
        <v>0</v>
      </c>
      <c r="S6" s="310">
        <v>0</v>
      </c>
      <c r="T6" s="309">
        <v>0</v>
      </c>
      <c r="U6" s="311">
        <f t="shared" si="4"/>
        <v>21630350</v>
      </c>
      <c r="V6" s="311">
        <f t="shared" si="2"/>
        <v>25792700</v>
      </c>
      <c r="W6" s="312">
        <v>0</v>
      </c>
      <c r="X6" s="314">
        <v>0</v>
      </c>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c r="FQ6" s="181"/>
      <c r="FR6" s="181"/>
      <c r="FS6" s="181"/>
      <c r="FT6" s="181"/>
      <c r="FU6" s="181"/>
      <c r="FV6" s="181"/>
      <c r="FW6" s="181"/>
      <c r="FX6" s="181"/>
      <c r="FY6" s="181"/>
      <c r="FZ6" s="181"/>
      <c r="GA6" s="181"/>
      <c r="GB6" s="181"/>
      <c r="GC6" s="181"/>
      <c r="GD6" s="181"/>
      <c r="GE6" s="181"/>
      <c r="GF6" s="181"/>
      <c r="GG6" s="181"/>
      <c r="GH6" s="181"/>
      <c r="GI6" s="181"/>
      <c r="GJ6" s="181"/>
      <c r="GK6" s="181"/>
      <c r="GL6" s="181"/>
      <c r="GM6" s="181"/>
      <c r="GN6" s="181"/>
      <c r="GO6" s="181"/>
      <c r="GP6" s="181"/>
      <c r="GQ6" s="181"/>
      <c r="GR6" s="181"/>
      <c r="GS6" s="181"/>
      <c r="GT6" s="181"/>
      <c r="GU6" s="181"/>
      <c r="GV6" s="181"/>
      <c r="GW6" s="181"/>
      <c r="GX6" s="181"/>
      <c r="GY6" s="181"/>
      <c r="GZ6" s="181"/>
      <c r="HA6" s="181"/>
      <c r="HB6" s="181"/>
      <c r="HC6" s="181"/>
    </row>
    <row r="7" spans="1:211" s="106" customFormat="1" ht="51.75" customHeight="1" x14ac:dyDescent="0.2">
      <c r="A7" s="315" t="s">
        <v>320</v>
      </c>
      <c r="B7" s="316">
        <v>3610000</v>
      </c>
      <c r="C7" s="316">
        <v>6814200</v>
      </c>
      <c r="D7" s="302">
        <v>7844000</v>
      </c>
      <c r="E7" s="303">
        <v>190000</v>
      </c>
      <c r="F7" s="316">
        <v>2331000</v>
      </c>
      <c r="G7" s="313" t="s">
        <v>407</v>
      </c>
      <c r="H7" s="318" t="str">
        <f>VLOOKUP(B7,Produkte!$A$1:$B$250,2,0)</f>
        <v>Förderung von Kindern in Tageseinrichtungen</v>
      </c>
      <c r="I7" s="318" t="s">
        <v>390</v>
      </c>
      <c r="J7" s="318" t="s">
        <v>325</v>
      </c>
      <c r="K7" s="307">
        <f>M7+O7+Q7+S7</f>
        <v>10000000</v>
      </c>
      <c r="L7" s="307">
        <f t="shared" si="3"/>
        <v>10000000</v>
      </c>
      <c r="M7" s="308">
        <v>2500000</v>
      </c>
      <c r="N7" s="309">
        <v>2500000</v>
      </c>
      <c r="O7" s="310">
        <v>2500000</v>
      </c>
      <c r="P7" s="309">
        <v>2500000</v>
      </c>
      <c r="Q7" s="310">
        <v>2500000</v>
      </c>
      <c r="R7" s="309">
        <v>2500000</v>
      </c>
      <c r="S7" s="310">
        <v>2500000</v>
      </c>
      <c r="T7" s="309">
        <v>2500000</v>
      </c>
      <c r="U7" s="311">
        <f t="shared" si="4"/>
        <v>21630350</v>
      </c>
      <c r="V7" s="311">
        <f t="shared" si="2"/>
        <v>25792700</v>
      </c>
      <c r="W7" s="312">
        <v>0</v>
      </c>
      <c r="X7" s="314">
        <v>0</v>
      </c>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row>
    <row r="8" spans="1:211" s="106" customFormat="1" ht="22.5" x14ac:dyDescent="0.2">
      <c r="A8" s="315" t="s">
        <v>319</v>
      </c>
      <c r="B8" s="316">
        <v>2210107</v>
      </c>
      <c r="C8" s="316">
        <v>6814200</v>
      </c>
      <c r="D8" s="316">
        <v>7852200</v>
      </c>
      <c r="E8" s="317">
        <v>960000</v>
      </c>
      <c r="F8" s="316">
        <v>2331100</v>
      </c>
      <c r="G8" s="313" t="s">
        <v>345</v>
      </c>
      <c r="H8" s="318" t="s">
        <v>575</v>
      </c>
      <c r="I8" s="318" t="s">
        <v>61</v>
      </c>
      <c r="J8" s="318" t="s">
        <v>383</v>
      </c>
      <c r="K8" s="306">
        <f t="shared" si="0"/>
        <v>1600000</v>
      </c>
      <c r="L8" s="307">
        <f t="shared" si="3"/>
        <v>4000000</v>
      </c>
      <c r="M8" s="308">
        <v>0</v>
      </c>
      <c r="N8" s="309">
        <v>0</v>
      </c>
      <c r="O8" s="310">
        <v>0</v>
      </c>
      <c r="P8" s="309">
        <v>2000000</v>
      </c>
      <c r="Q8" s="310">
        <v>1600000</v>
      </c>
      <c r="R8" s="309">
        <v>2000000</v>
      </c>
      <c r="S8" s="310">
        <v>0</v>
      </c>
      <c r="T8" s="309">
        <v>0</v>
      </c>
      <c r="U8" s="311">
        <f t="shared" si="4"/>
        <v>21630350</v>
      </c>
      <c r="V8" s="311">
        <f t="shared" si="2"/>
        <v>23792700</v>
      </c>
      <c r="W8" s="312">
        <v>2000000</v>
      </c>
      <c r="X8" s="314">
        <v>0</v>
      </c>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row>
    <row r="9" spans="1:211" s="106" customFormat="1" ht="103.15" customHeight="1" x14ac:dyDescent="0.2">
      <c r="A9" s="315" t="s">
        <v>358</v>
      </c>
      <c r="B9" s="316">
        <v>5420100</v>
      </c>
      <c r="C9" s="316"/>
      <c r="D9" s="316"/>
      <c r="E9" s="317"/>
      <c r="F9" s="316"/>
      <c r="G9" s="318" t="s">
        <v>362</v>
      </c>
      <c r="H9" s="318" t="str">
        <f>VLOOKUP(B9,Produkte!$A$1:$B$250,2,0)</f>
        <v>Kreisstraßen</v>
      </c>
      <c r="I9" s="318" t="s">
        <v>675</v>
      </c>
      <c r="J9" s="318"/>
      <c r="K9" s="306">
        <f t="shared" ref="K9" si="5">M9+O9+Q9+S9</f>
        <v>0</v>
      </c>
      <c r="L9" s="307">
        <f t="shared" ref="L9" si="6">N9+P9+R9+T9</f>
        <v>100000</v>
      </c>
      <c r="M9" s="308">
        <v>0</v>
      </c>
      <c r="N9" s="309">
        <v>100000</v>
      </c>
      <c r="O9" s="310">
        <v>0</v>
      </c>
      <c r="P9" s="309">
        <v>0</v>
      </c>
      <c r="Q9" s="310">
        <v>0</v>
      </c>
      <c r="R9" s="309">
        <v>0</v>
      </c>
      <c r="S9" s="310">
        <v>0</v>
      </c>
      <c r="T9" s="309">
        <v>0</v>
      </c>
      <c r="U9" s="311">
        <f t="shared" si="4"/>
        <v>21530350</v>
      </c>
      <c r="V9" s="311">
        <f t="shared" si="2"/>
        <v>23792700</v>
      </c>
      <c r="W9" s="312">
        <v>0</v>
      </c>
      <c r="X9" s="314">
        <v>0</v>
      </c>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row>
    <row r="10" spans="1:211" s="106" customFormat="1" ht="22.5" customHeight="1" x14ac:dyDescent="0.2">
      <c r="A10" s="315" t="s">
        <v>358</v>
      </c>
      <c r="B10" s="316">
        <v>1140200</v>
      </c>
      <c r="C10" s="316" t="s">
        <v>325</v>
      </c>
      <c r="D10" s="316">
        <v>7852200</v>
      </c>
      <c r="E10" s="317">
        <v>960022</v>
      </c>
      <c r="F10" s="316" t="s">
        <v>325</v>
      </c>
      <c r="G10" s="318" t="s">
        <v>415</v>
      </c>
      <c r="H10" s="318" t="str">
        <f>VLOOKUP(B10,Produkte!$A$1:$B$250,2,0)</f>
        <v>Liegenschaften</v>
      </c>
      <c r="I10" s="318" t="s">
        <v>699</v>
      </c>
      <c r="J10" s="318"/>
      <c r="K10" s="306">
        <f t="shared" ref="K10:K12" si="7">M10+O10+Q10+S10</f>
        <v>0</v>
      </c>
      <c r="L10" s="307">
        <f t="shared" ref="L10:L12" si="8">N10+P10+R10+T10</f>
        <v>400000</v>
      </c>
      <c r="M10" s="308">
        <v>0</v>
      </c>
      <c r="N10" s="309">
        <v>200000</v>
      </c>
      <c r="O10" s="310">
        <v>0</v>
      </c>
      <c r="P10" s="309">
        <v>200000</v>
      </c>
      <c r="Q10" s="310">
        <v>0</v>
      </c>
      <c r="R10" s="309">
        <v>0</v>
      </c>
      <c r="S10" s="310">
        <v>0</v>
      </c>
      <c r="T10" s="309">
        <v>0</v>
      </c>
      <c r="U10" s="311">
        <f t="shared" si="4"/>
        <v>21330350</v>
      </c>
      <c r="V10" s="311">
        <f t="shared" si="2"/>
        <v>23592700</v>
      </c>
      <c r="W10" s="312">
        <v>0</v>
      </c>
      <c r="X10" s="314">
        <v>0</v>
      </c>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row>
    <row r="11" spans="1:211" s="32" customFormat="1" x14ac:dyDescent="0.2">
      <c r="A11" s="315">
        <v>22</v>
      </c>
      <c r="B11" s="316">
        <v>1140200</v>
      </c>
      <c r="C11" s="316" t="s">
        <v>325</v>
      </c>
      <c r="D11" s="316">
        <v>7852200</v>
      </c>
      <c r="E11" s="317">
        <v>960022</v>
      </c>
      <c r="F11" s="316" t="s">
        <v>325</v>
      </c>
      <c r="G11" s="313" t="s">
        <v>341</v>
      </c>
      <c r="H11" s="318" t="str">
        <f>VLOOKUP(B11,Produkte!$A$1:$B$250,2,0)</f>
        <v>Liegenschaften</v>
      </c>
      <c r="I11" s="318" t="s">
        <v>571</v>
      </c>
      <c r="J11" s="318" t="s">
        <v>405</v>
      </c>
      <c r="K11" s="306">
        <f t="shared" si="7"/>
        <v>0</v>
      </c>
      <c r="L11" s="307">
        <f t="shared" si="8"/>
        <v>1250000</v>
      </c>
      <c r="M11" s="308">
        <v>0</v>
      </c>
      <c r="N11" s="309">
        <v>625000</v>
      </c>
      <c r="O11" s="310">
        <v>0</v>
      </c>
      <c r="P11" s="309">
        <v>625000</v>
      </c>
      <c r="Q11" s="310">
        <v>0</v>
      </c>
      <c r="R11" s="309">
        <v>0</v>
      </c>
      <c r="S11" s="310">
        <v>0</v>
      </c>
      <c r="T11" s="309">
        <v>0</v>
      </c>
      <c r="U11" s="311">
        <f t="shared" si="4"/>
        <v>20705350</v>
      </c>
      <c r="V11" s="311">
        <f t="shared" si="2"/>
        <v>22967700</v>
      </c>
      <c r="W11" s="312">
        <v>0</v>
      </c>
      <c r="X11" s="314">
        <v>0</v>
      </c>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row>
    <row r="12" spans="1:211" s="106" customFormat="1" ht="11.25" x14ac:dyDescent="0.2">
      <c r="A12" s="315" t="s">
        <v>358</v>
      </c>
      <c r="B12" s="316">
        <v>1140200</v>
      </c>
      <c r="C12" s="316" t="s">
        <v>325</v>
      </c>
      <c r="D12" s="316">
        <v>7852200</v>
      </c>
      <c r="E12" s="317">
        <v>960022</v>
      </c>
      <c r="F12" s="316" t="s">
        <v>325</v>
      </c>
      <c r="G12" s="313" t="s">
        <v>408</v>
      </c>
      <c r="H12" s="318" t="str">
        <f>VLOOKUP(B12,Produkte!$A$1:$B$250,2,0)</f>
        <v>Liegenschaften</v>
      </c>
      <c r="I12" s="318" t="s">
        <v>572</v>
      </c>
      <c r="J12" s="318" t="s">
        <v>405</v>
      </c>
      <c r="K12" s="306">
        <f t="shared" si="7"/>
        <v>0</v>
      </c>
      <c r="L12" s="307">
        <f t="shared" si="8"/>
        <v>650000</v>
      </c>
      <c r="M12" s="308">
        <v>0</v>
      </c>
      <c r="N12" s="309">
        <v>650000</v>
      </c>
      <c r="O12" s="310">
        <v>0</v>
      </c>
      <c r="P12" s="309">
        <v>0</v>
      </c>
      <c r="Q12" s="310">
        <v>0</v>
      </c>
      <c r="R12" s="309">
        <v>0</v>
      </c>
      <c r="S12" s="310">
        <v>0</v>
      </c>
      <c r="T12" s="309">
        <v>0</v>
      </c>
      <c r="U12" s="311">
        <f t="shared" si="4"/>
        <v>20055350</v>
      </c>
      <c r="V12" s="311">
        <f t="shared" si="2"/>
        <v>22967700</v>
      </c>
      <c r="W12" s="312">
        <v>0</v>
      </c>
      <c r="X12" s="314">
        <v>0</v>
      </c>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row>
    <row r="13" spans="1:211" s="106" customFormat="1" ht="11.25" x14ac:dyDescent="0.2">
      <c r="A13" s="315" t="s">
        <v>358</v>
      </c>
      <c r="B13" s="316">
        <v>1140200</v>
      </c>
      <c r="C13" s="316" t="s">
        <v>325</v>
      </c>
      <c r="D13" s="316">
        <v>7852200</v>
      </c>
      <c r="E13" s="317">
        <v>960022</v>
      </c>
      <c r="F13" s="316"/>
      <c r="G13" s="313" t="s">
        <v>342</v>
      </c>
      <c r="H13" s="318" t="str">
        <f>VLOOKUP(B13,Produkte!$A$1:$B$250,2,0)</f>
        <v>Liegenschaften</v>
      </c>
      <c r="I13" s="318" t="s">
        <v>573</v>
      </c>
      <c r="J13" s="318" t="s">
        <v>405</v>
      </c>
      <c r="K13" s="306">
        <f t="shared" si="0"/>
        <v>0</v>
      </c>
      <c r="L13" s="307">
        <f t="shared" ref="L13:L15" si="9">N13+P13+R13+T13</f>
        <v>600000</v>
      </c>
      <c r="M13" s="308">
        <v>0</v>
      </c>
      <c r="N13" s="309">
        <v>600000</v>
      </c>
      <c r="O13" s="310">
        <v>0</v>
      </c>
      <c r="P13" s="309">
        <v>0</v>
      </c>
      <c r="Q13" s="310">
        <v>0</v>
      </c>
      <c r="R13" s="309">
        <v>0</v>
      </c>
      <c r="S13" s="310">
        <v>0</v>
      </c>
      <c r="T13" s="309">
        <v>0</v>
      </c>
      <c r="U13" s="311">
        <f t="shared" si="4"/>
        <v>19455350</v>
      </c>
      <c r="V13" s="311">
        <f t="shared" si="2"/>
        <v>22967700</v>
      </c>
      <c r="W13" s="312">
        <v>0</v>
      </c>
      <c r="X13" s="314">
        <v>0</v>
      </c>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row>
    <row r="14" spans="1:211" s="106" customFormat="1" ht="11.25" x14ac:dyDescent="0.2">
      <c r="A14" s="315" t="s">
        <v>358</v>
      </c>
      <c r="B14" s="316">
        <v>5420100</v>
      </c>
      <c r="C14" s="316"/>
      <c r="D14" s="302">
        <v>7853200</v>
      </c>
      <c r="E14" s="303">
        <v>960032</v>
      </c>
      <c r="F14" s="316"/>
      <c r="G14" s="315" t="s">
        <v>343</v>
      </c>
      <c r="H14" s="318" t="str">
        <f>VLOOKUP(B14,Produkte!$A$1:$B$250,2,0)</f>
        <v>Kreisstraßen</v>
      </c>
      <c r="I14" s="318" t="s">
        <v>48</v>
      </c>
      <c r="J14" s="318" t="s">
        <v>374</v>
      </c>
      <c r="K14" s="306">
        <f t="shared" si="0"/>
        <v>0</v>
      </c>
      <c r="L14" s="307">
        <f t="shared" si="9"/>
        <v>4350000</v>
      </c>
      <c r="M14" s="308">
        <v>0</v>
      </c>
      <c r="N14" s="309">
        <v>1000000</v>
      </c>
      <c r="O14" s="310">
        <v>0</v>
      </c>
      <c r="P14" s="309">
        <v>1000000</v>
      </c>
      <c r="Q14" s="310">
        <v>0</v>
      </c>
      <c r="R14" s="309">
        <v>1000000</v>
      </c>
      <c r="S14" s="310">
        <v>0</v>
      </c>
      <c r="T14" s="309">
        <v>1350000</v>
      </c>
      <c r="U14" s="311">
        <f t="shared" si="4"/>
        <v>18455350</v>
      </c>
      <c r="V14" s="311">
        <f t="shared" si="2"/>
        <v>21967700</v>
      </c>
      <c r="W14" s="312">
        <v>1300000</v>
      </c>
      <c r="X14" s="314">
        <v>1350000</v>
      </c>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row>
    <row r="15" spans="1:211" s="156" customFormat="1" ht="22.5" x14ac:dyDescent="0.2">
      <c r="A15" s="301" t="s">
        <v>358</v>
      </c>
      <c r="B15" s="302">
        <v>5420100</v>
      </c>
      <c r="C15" s="302">
        <v>6814200</v>
      </c>
      <c r="D15" s="302">
        <v>7853200</v>
      </c>
      <c r="E15" s="303">
        <v>960032</v>
      </c>
      <c r="F15" s="302">
        <v>2331100</v>
      </c>
      <c r="G15" s="301" t="s">
        <v>338</v>
      </c>
      <c r="H15" s="304" t="str">
        <f>VLOOKUP(B15,Produkte!$A$1:$B$250,2,0)</f>
        <v>Kreisstraßen</v>
      </c>
      <c r="I15" s="304" t="s">
        <v>539</v>
      </c>
      <c r="J15" s="321" t="s">
        <v>52</v>
      </c>
      <c r="K15" s="306">
        <f t="shared" si="0"/>
        <v>838800</v>
      </c>
      <c r="L15" s="307">
        <f t="shared" si="9"/>
        <v>948100</v>
      </c>
      <c r="M15" s="308">
        <v>838800</v>
      </c>
      <c r="N15" s="309">
        <v>948100</v>
      </c>
      <c r="O15" s="310">
        <v>0</v>
      </c>
      <c r="P15" s="309">
        <v>0</v>
      </c>
      <c r="Q15" s="310">
        <v>0</v>
      </c>
      <c r="R15" s="309">
        <v>0</v>
      </c>
      <c r="S15" s="310">
        <v>0</v>
      </c>
      <c r="T15" s="309">
        <v>0</v>
      </c>
      <c r="U15" s="311">
        <f t="shared" si="4"/>
        <v>18346050</v>
      </c>
      <c r="V15" s="311">
        <f t="shared" si="2"/>
        <v>21967700</v>
      </c>
      <c r="W15" s="312">
        <v>0</v>
      </c>
      <c r="X15" s="314">
        <v>0</v>
      </c>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row>
    <row r="16" spans="1:211" s="156" customFormat="1" ht="11.25" x14ac:dyDescent="0.2">
      <c r="A16" s="301" t="s">
        <v>358</v>
      </c>
      <c r="B16" s="302">
        <v>5420100</v>
      </c>
      <c r="C16" s="302"/>
      <c r="D16" s="302"/>
      <c r="E16" s="303"/>
      <c r="F16" s="302"/>
      <c r="G16" s="315" t="s">
        <v>363</v>
      </c>
      <c r="H16" s="304" t="s">
        <v>223</v>
      </c>
      <c r="I16" s="304" t="s">
        <v>694</v>
      </c>
      <c r="J16" s="321"/>
      <c r="K16" s="306">
        <f t="shared" ref="K16" si="10">M16+O16+Q16+S16</f>
        <v>2244000</v>
      </c>
      <c r="L16" s="307">
        <f t="shared" ref="L16" si="11">N16+P16+R16+T16</f>
        <v>2494000</v>
      </c>
      <c r="M16" s="308">
        <v>1569000</v>
      </c>
      <c r="N16" s="309">
        <v>1744000</v>
      </c>
      <c r="O16" s="322">
        <v>0</v>
      </c>
      <c r="P16" s="323">
        <v>0</v>
      </c>
      <c r="Q16" s="310">
        <v>675000</v>
      </c>
      <c r="R16" s="309">
        <v>750000</v>
      </c>
      <c r="S16" s="310">
        <v>0</v>
      </c>
      <c r="T16" s="309">
        <v>0</v>
      </c>
      <c r="U16" s="311">
        <f t="shared" si="4"/>
        <v>18171050</v>
      </c>
      <c r="V16" s="311">
        <f t="shared" si="2"/>
        <v>21967700</v>
      </c>
      <c r="W16" s="312">
        <v>0</v>
      </c>
      <c r="X16" s="314">
        <v>0</v>
      </c>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row>
    <row r="17" spans="1:211" ht="33.75" x14ac:dyDescent="0.2">
      <c r="A17" s="315" t="s">
        <v>358</v>
      </c>
      <c r="B17" s="324" t="s">
        <v>548</v>
      </c>
      <c r="C17" s="324"/>
      <c r="D17" s="324"/>
      <c r="E17" s="325"/>
      <c r="F17" s="325"/>
      <c r="G17" s="326" t="s">
        <v>549</v>
      </c>
      <c r="H17" s="327" t="s">
        <v>550</v>
      </c>
      <c r="I17" s="327" t="s">
        <v>698</v>
      </c>
      <c r="J17" s="328"/>
      <c r="K17" s="306">
        <f t="shared" ref="K17:K25" si="12">M17+O17+Q17+S17</f>
        <v>0</v>
      </c>
      <c r="L17" s="307">
        <f t="shared" ref="L17:L25" si="13">N17+P17+R17+T17</f>
        <v>515000</v>
      </c>
      <c r="M17" s="308">
        <v>0</v>
      </c>
      <c r="N17" s="309">
        <v>515000</v>
      </c>
      <c r="O17" s="310">
        <v>0</v>
      </c>
      <c r="P17" s="309">
        <v>0</v>
      </c>
      <c r="Q17" s="310">
        <v>0</v>
      </c>
      <c r="R17" s="309">
        <v>0</v>
      </c>
      <c r="S17" s="310">
        <v>0</v>
      </c>
      <c r="T17" s="309">
        <v>0</v>
      </c>
      <c r="U17" s="311">
        <f t="shared" si="4"/>
        <v>17656050</v>
      </c>
      <c r="V17" s="311">
        <f t="shared" si="2"/>
        <v>21967700</v>
      </c>
      <c r="W17" s="312">
        <v>0</v>
      </c>
      <c r="X17" s="314">
        <v>0</v>
      </c>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row>
    <row r="18" spans="1:211" ht="33.75" x14ac:dyDescent="0.2">
      <c r="A18" s="315" t="s">
        <v>358</v>
      </c>
      <c r="B18" s="316">
        <v>5420200</v>
      </c>
      <c r="C18" s="303" t="s">
        <v>325</v>
      </c>
      <c r="D18" s="303">
        <v>7852200</v>
      </c>
      <c r="E18" s="303">
        <v>960022</v>
      </c>
      <c r="F18" s="303" t="s">
        <v>325</v>
      </c>
      <c r="G18" s="313">
        <v>542020020220002</v>
      </c>
      <c r="H18" s="327" t="s">
        <v>553</v>
      </c>
      <c r="I18" s="327" t="s">
        <v>553</v>
      </c>
      <c r="J18" s="328"/>
      <c r="K18" s="306">
        <f t="shared" ref="K18" si="14">M18+O18+Q18+S18</f>
        <v>0</v>
      </c>
      <c r="L18" s="307">
        <f t="shared" ref="L18" si="15">N18+P18+R18+T18</f>
        <v>1222000</v>
      </c>
      <c r="M18" s="308">
        <v>0</v>
      </c>
      <c r="N18" s="309">
        <v>712000</v>
      </c>
      <c r="O18" s="310">
        <v>0</v>
      </c>
      <c r="P18" s="309">
        <v>510000</v>
      </c>
      <c r="Q18" s="310">
        <v>0</v>
      </c>
      <c r="R18" s="309">
        <v>0</v>
      </c>
      <c r="S18" s="310">
        <v>0</v>
      </c>
      <c r="T18" s="309">
        <v>0</v>
      </c>
      <c r="U18" s="311">
        <f t="shared" si="4"/>
        <v>16944050</v>
      </c>
      <c r="V18" s="311">
        <f t="shared" si="2"/>
        <v>21457700</v>
      </c>
      <c r="W18" s="312">
        <v>0</v>
      </c>
      <c r="X18" s="314">
        <v>0</v>
      </c>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row>
    <row r="19" spans="1:211" ht="78.75" x14ac:dyDescent="0.2">
      <c r="A19" s="315" t="s">
        <v>358</v>
      </c>
      <c r="B19" s="324" t="s">
        <v>669</v>
      </c>
      <c r="C19" s="324"/>
      <c r="D19" s="324"/>
      <c r="E19" s="325"/>
      <c r="F19" s="325"/>
      <c r="G19" s="315" t="s">
        <v>729</v>
      </c>
      <c r="H19" s="318" t="s">
        <v>225</v>
      </c>
      <c r="I19" s="318" t="s">
        <v>672</v>
      </c>
      <c r="J19" s="328"/>
      <c r="K19" s="306">
        <f t="shared" ref="K19" si="16">M19+O19+Q19+S19</f>
        <v>0</v>
      </c>
      <c r="L19" s="307">
        <f t="shared" ref="L19" si="17">N19+P19+R19+T19</f>
        <v>2600000</v>
      </c>
      <c r="M19" s="308">
        <v>0</v>
      </c>
      <c r="N19" s="309">
        <v>0</v>
      </c>
      <c r="O19" s="310">
        <v>0</v>
      </c>
      <c r="P19" s="309">
        <v>100000</v>
      </c>
      <c r="Q19" s="310">
        <v>0</v>
      </c>
      <c r="R19" s="309">
        <v>2500000</v>
      </c>
      <c r="S19" s="310">
        <v>0</v>
      </c>
      <c r="T19" s="309">
        <v>0</v>
      </c>
      <c r="U19" s="311">
        <f t="shared" si="4"/>
        <v>16944050</v>
      </c>
      <c r="V19" s="311">
        <f t="shared" si="2"/>
        <v>21357700</v>
      </c>
      <c r="W19" s="312">
        <v>0</v>
      </c>
      <c r="X19" s="314">
        <v>0</v>
      </c>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row>
    <row r="20" spans="1:211" ht="22.5" x14ac:dyDescent="0.2">
      <c r="A20" s="315" t="s">
        <v>358</v>
      </c>
      <c r="B20" s="324" t="s">
        <v>457</v>
      </c>
      <c r="C20" s="324"/>
      <c r="D20" s="324"/>
      <c r="E20" s="325"/>
      <c r="F20" s="325"/>
      <c r="G20" s="315" t="s">
        <v>348</v>
      </c>
      <c r="H20" s="318" t="s">
        <v>227</v>
      </c>
      <c r="I20" s="318" t="s">
        <v>45</v>
      </c>
      <c r="J20" s="328"/>
      <c r="K20" s="306">
        <f t="shared" ref="K20" si="18">M20+O20+Q20+S20</f>
        <v>0</v>
      </c>
      <c r="L20" s="307">
        <f t="shared" ref="L20" si="19">N20+P20+R20+T20</f>
        <v>620000</v>
      </c>
      <c r="M20" s="308">
        <v>0</v>
      </c>
      <c r="N20" s="309">
        <v>620000</v>
      </c>
      <c r="O20" s="310">
        <v>0</v>
      </c>
      <c r="P20" s="309">
        <v>0</v>
      </c>
      <c r="Q20" s="310">
        <v>0</v>
      </c>
      <c r="R20" s="309">
        <v>0</v>
      </c>
      <c r="S20" s="310">
        <v>0</v>
      </c>
      <c r="T20" s="309">
        <v>0</v>
      </c>
      <c r="U20" s="311">
        <f t="shared" si="4"/>
        <v>16324050</v>
      </c>
      <c r="V20" s="311">
        <f t="shared" si="2"/>
        <v>21357700</v>
      </c>
      <c r="W20" s="312">
        <v>0</v>
      </c>
      <c r="X20" s="314">
        <v>0</v>
      </c>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row>
    <row r="21" spans="1:211" ht="67.5" x14ac:dyDescent="0.2">
      <c r="A21" s="315" t="s">
        <v>358</v>
      </c>
      <c r="B21" s="329" t="s">
        <v>668</v>
      </c>
      <c r="C21" s="324"/>
      <c r="D21" s="324"/>
      <c r="E21" s="325"/>
      <c r="F21" s="325"/>
      <c r="G21" s="315" t="s">
        <v>424</v>
      </c>
      <c r="H21" s="330" t="s">
        <v>223</v>
      </c>
      <c r="I21" s="318" t="s">
        <v>677</v>
      </c>
      <c r="J21" s="331"/>
      <c r="K21" s="306">
        <f t="shared" ref="K21" si="20">M21+O21+Q21+S21</f>
        <v>0</v>
      </c>
      <c r="L21" s="307">
        <f>N21+P21+R21+T21</f>
        <v>700000</v>
      </c>
      <c r="M21" s="307">
        <v>0</v>
      </c>
      <c r="N21" s="309">
        <v>700000</v>
      </c>
      <c r="O21" s="310">
        <v>0</v>
      </c>
      <c r="P21" s="309">
        <v>0</v>
      </c>
      <c r="Q21" s="310">
        <v>0</v>
      </c>
      <c r="R21" s="309">
        <v>0</v>
      </c>
      <c r="S21" s="310">
        <v>0</v>
      </c>
      <c r="T21" s="309">
        <v>0</v>
      </c>
      <c r="U21" s="311">
        <f t="shared" si="4"/>
        <v>15624050</v>
      </c>
      <c r="V21" s="311">
        <f t="shared" si="2"/>
        <v>21357700</v>
      </c>
      <c r="W21" s="312">
        <v>0</v>
      </c>
      <c r="X21" s="314">
        <v>0</v>
      </c>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row>
    <row r="22" spans="1:211" ht="22.5" x14ac:dyDescent="0.2">
      <c r="A22" s="315" t="s">
        <v>364</v>
      </c>
      <c r="B22" s="329" t="s">
        <v>540</v>
      </c>
      <c r="C22" s="324"/>
      <c r="D22" s="324"/>
      <c r="E22" s="325"/>
      <c r="F22" s="325"/>
      <c r="G22" s="315" t="s">
        <v>730</v>
      </c>
      <c r="H22" s="330" t="s">
        <v>181</v>
      </c>
      <c r="I22" s="318" t="s">
        <v>695</v>
      </c>
      <c r="J22" s="331"/>
      <c r="K22" s="306">
        <f t="shared" ref="K22" si="21">M22+O22+Q22+S22</f>
        <v>0</v>
      </c>
      <c r="L22" s="307">
        <f>N22+P22+R22+T22</f>
        <v>510000</v>
      </c>
      <c r="M22" s="307">
        <v>0</v>
      </c>
      <c r="N22" s="309">
        <v>510000</v>
      </c>
      <c r="O22" s="310">
        <v>0</v>
      </c>
      <c r="P22" s="309">
        <v>0</v>
      </c>
      <c r="Q22" s="310">
        <v>0</v>
      </c>
      <c r="R22" s="309">
        <v>0</v>
      </c>
      <c r="S22" s="310">
        <v>0</v>
      </c>
      <c r="T22" s="309">
        <v>0</v>
      </c>
      <c r="U22" s="311">
        <f t="shared" si="4"/>
        <v>15114050</v>
      </c>
      <c r="V22" s="311">
        <f t="shared" si="2"/>
        <v>21357700</v>
      </c>
      <c r="W22" s="312">
        <v>0</v>
      </c>
      <c r="X22" s="314">
        <v>0</v>
      </c>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row>
    <row r="23" spans="1:211" x14ac:dyDescent="0.2">
      <c r="A23" s="315" t="s">
        <v>364</v>
      </c>
      <c r="B23" s="329" t="s">
        <v>540</v>
      </c>
      <c r="C23" s="324"/>
      <c r="D23" s="324"/>
      <c r="E23" s="325"/>
      <c r="F23" s="325"/>
      <c r="G23" s="315" t="s">
        <v>731</v>
      </c>
      <c r="H23" s="330" t="s">
        <v>181</v>
      </c>
      <c r="I23" s="332" t="s">
        <v>634</v>
      </c>
      <c r="J23" s="331"/>
      <c r="K23" s="306">
        <f t="shared" ref="K23" si="22">M23+O23+Q23+S23</f>
        <v>0</v>
      </c>
      <c r="L23" s="307">
        <f>N23+P23+R23+T23</f>
        <v>460000</v>
      </c>
      <c r="M23" s="307">
        <v>0</v>
      </c>
      <c r="N23" s="309">
        <v>460000</v>
      </c>
      <c r="O23" s="310">
        <v>0</v>
      </c>
      <c r="P23" s="309">
        <v>0</v>
      </c>
      <c r="Q23" s="310">
        <v>0</v>
      </c>
      <c r="R23" s="309">
        <v>0</v>
      </c>
      <c r="S23" s="310">
        <v>0</v>
      </c>
      <c r="T23" s="309">
        <v>0</v>
      </c>
      <c r="U23" s="311">
        <f t="shared" si="4"/>
        <v>14654050</v>
      </c>
      <c r="V23" s="311">
        <f t="shared" si="2"/>
        <v>21357700</v>
      </c>
      <c r="W23" s="312">
        <v>0</v>
      </c>
      <c r="X23" s="314">
        <v>0</v>
      </c>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row>
    <row r="24" spans="1:211" ht="33.75" x14ac:dyDescent="0.2">
      <c r="A24" s="333" t="s">
        <v>319</v>
      </c>
      <c r="B24" s="324" t="s">
        <v>551</v>
      </c>
      <c r="C24" s="324"/>
      <c r="D24" s="324"/>
      <c r="E24" s="325"/>
      <c r="F24" s="325"/>
      <c r="G24" s="315" t="s">
        <v>697</v>
      </c>
      <c r="H24" s="318" t="s">
        <v>63</v>
      </c>
      <c r="I24" s="334" t="s">
        <v>552</v>
      </c>
      <c r="J24" s="328"/>
      <c r="K24" s="306">
        <f t="shared" si="12"/>
        <v>777000</v>
      </c>
      <c r="L24" s="307">
        <f t="shared" si="13"/>
        <v>1621000</v>
      </c>
      <c r="M24" s="308">
        <v>777000</v>
      </c>
      <c r="N24" s="309">
        <v>1621000</v>
      </c>
      <c r="O24" s="310">
        <v>0</v>
      </c>
      <c r="P24" s="309">
        <v>0</v>
      </c>
      <c r="Q24" s="310">
        <v>0</v>
      </c>
      <c r="R24" s="309">
        <v>0</v>
      </c>
      <c r="S24" s="310">
        <v>0</v>
      </c>
      <c r="T24" s="309">
        <v>0</v>
      </c>
      <c r="U24" s="311">
        <f t="shared" si="4"/>
        <v>13810050</v>
      </c>
      <c r="V24" s="311">
        <f t="shared" si="2"/>
        <v>21357700</v>
      </c>
      <c r="W24" s="312">
        <v>0</v>
      </c>
      <c r="X24" s="314">
        <v>0</v>
      </c>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row>
    <row r="25" spans="1:211" x14ac:dyDescent="0.2">
      <c r="A25" s="315"/>
      <c r="B25" s="335"/>
      <c r="C25" s="336"/>
      <c r="D25" s="336"/>
      <c r="E25" s="337"/>
      <c r="F25" s="337"/>
      <c r="G25" s="338"/>
      <c r="H25" s="336"/>
      <c r="I25" s="339"/>
      <c r="J25" s="328"/>
      <c r="K25" s="306">
        <f t="shared" si="12"/>
        <v>0</v>
      </c>
      <c r="L25" s="307">
        <f t="shared" si="13"/>
        <v>0</v>
      </c>
      <c r="M25" s="308">
        <v>0</v>
      </c>
      <c r="N25" s="309">
        <v>0</v>
      </c>
      <c r="O25" s="310">
        <v>0</v>
      </c>
      <c r="P25" s="309">
        <v>0</v>
      </c>
      <c r="Q25" s="310">
        <v>0</v>
      </c>
      <c r="R25" s="309">
        <v>0</v>
      </c>
      <c r="S25" s="310">
        <v>0</v>
      </c>
      <c r="T25" s="309">
        <v>0</v>
      </c>
      <c r="U25" s="311">
        <f t="shared" si="4"/>
        <v>13810050</v>
      </c>
      <c r="V25" s="311">
        <f t="shared" si="2"/>
        <v>21357700</v>
      </c>
      <c r="W25" s="312">
        <v>0</v>
      </c>
      <c r="X25" s="314">
        <v>0</v>
      </c>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row>
    <row r="26" spans="1:211" x14ac:dyDescent="0.2">
      <c r="A26" s="340"/>
      <c r="B26" s="341"/>
      <c r="C26" s="341"/>
      <c r="D26" s="341"/>
      <c r="E26" s="342"/>
      <c r="F26" s="342"/>
      <c r="G26" s="343"/>
      <c r="H26" s="344"/>
      <c r="I26" s="344"/>
      <c r="J26" s="344"/>
      <c r="K26" s="345">
        <f t="shared" ref="K26:T26" si="23">SUM(K2:K25)</f>
        <v>247084000</v>
      </c>
      <c r="L26" s="346">
        <f t="shared" si="23"/>
        <v>278308100</v>
      </c>
      <c r="M26" s="345">
        <f>SUM(M2:M25)</f>
        <v>120467800</v>
      </c>
      <c r="N26" s="345">
        <f t="shared" si="23"/>
        <v>132198100</v>
      </c>
      <c r="O26" s="345">
        <f t="shared" si="23"/>
        <v>43640000</v>
      </c>
      <c r="P26" s="345">
        <f t="shared" si="23"/>
        <v>51725000</v>
      </c>
      <c r="Q26" s="345">
        <f t="shared" si="23"/>
        <v>42996200</v>
      </c>
      <c r="R26" s="345">
        <f t="shared" si="23"/>
        <v>49455000</v>
      </c>
      <c r="S26" s="345">
        <f t="shared" si="23"/>
        <v>39980000</v>
      </c>
      <c r="T26" s="345">
        <f t="shared" si="23"/>
        <v>44930000</v>
      </c>
      <c r="U26" s="345"/>
      <c r="V26" s="345"/>
      <c r="W26" s="347"/>
      <c r="X26" s="347"/>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row>
    <row r="27" spans="1:211" x14ac:dyDescent="0.2">
      <c r="A27" s="340"/>
      <c r="B27" s="341"/>
      <c r="C27" s="341"/>
      <c r="D27" s="341"/>
      <c r="E27" s="342"/>
      <c r="F27" s="342"/>
      <c r="G27" s="343"/>
      <c r="H27" s="344"/>
      <c r="I27" s="344"/>
      <c r="J27" s="344"/>
      <c r="K27" s="348">
        <f>M27+O27+Q27+S27</f>
        <v>0</v>
      </c>
      <c r="L27" s="349">
        <f>K26-L26</f>
        <v>-31224100</v>
      </c>
      <c r="M27" s="348"/>
      <c r="N27" s="350">
        <f>M26-N26</f>
        <v>-11730300</v>
      </c>
      <c r="O27" s="350"/>
      <c r="P27" s="350">
        <f>O26-P26</f>
        <v>-8085000</v>
      </c>
      <c r="Q27" s="350"/>
      <c r="R27" s="350">
        <f>Q26-R26</f>
        <v>-6458800</v>
      </c>
      <c r="S27" s="350"/>
      <c r="T27" s="349">
        <f>S26-T26</f>
        <v>-4950000</v>
      </c>
      <c r="U27" s="348"/>
      <c r="V27" s="349"/>
      <c r="W27" s="350"/>
      <c r="X27" s="349"/>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row>
    <row r="28" spans="1:211" x14ac:dyDescent="0.2">
      <c r="B28" s="31"/>
      <c r="C28" s="31"/>
      <c r="D28" s="31"/>
      <c r="H28" s="35"/>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c r="GB28" s="182"/>
      <c r="GC28" s="182"/>
      <c r="GD28" s="182"/>
      <c r="GE28" s="182"/>
      <c r="GF28" s="182"/>
      <c r="GG28" s="182"/>
      <c r="GH28" s="182"/>
      <c r="GI28" s="182"/>
      <c r="GJ28" s="182"/>
      <c r="GK28" s="182"/>
      <c r="GL28" s="182"/>
      <c r="GM28" s="182"/>
      <c r="GN28" s="182"/>
      <c r="GO28" s="182"/>
      <c r="GP28" s="182"/>
      <c r="GQ28" s="182"/>
      <c r="GR28" s="182"/>
      <c r="GS28" s="182"/>
      <c r="GT28" s="182"/>
      <c r="GU28" s="182"/>
      <c r="GV28" s="182"/>
      <c r="GW28" s="182"/>
      <c r="GX28" s="182"/>
      <c r="GY28" s="182"/>
      <c r="GZ28" s="182"/>
      <c r="HA28" s="182"/>
      <c r="HB28" s="182"/>
      <c r="HC28" s="182"/>
    </row>
    <row r="29" spans="1:211" x14ac:dyDescent="0.2">
      <c r="B29" s="31"/>
      <c r="C29" s="31"/>
      <c r="D29" s="31"/>
      <c r="H29" s="35"/>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c r="GB29" s="182"/>
      <c r="GC29" s="182"/>
      <c r="GD29" s="182"/>
      <c r="GE29" s="182"/>
      <c r="GF29" s="182"/>
      <c r="GG29" s="182"/>
      <c r="GH29" s="182"/>
      <c r="GI29" s="182"/>
      <c r="GJ29" s="182"/>
      <c r="GK29" s="182"/>
      <c r="GL29" s="182"/>
      <c r="GM29" s="182"/>
      <c r="GN29" s="182"/>
      <c r="GO29" s="182"/>
      <c r="GP29" s="182"/>
      <c r="GQ29" s="182"/>
      <c r="GR29" s="182"/>
      <c r="GS29" s="182"/>
      <c r="GT29" s="182"/>
      <c r="GU29" s="182"/>
      <c r="GV29" s="182"/>
      <c r="GW29" s="182"/>
      <c r="GX29" s="182"/>
      <c r="GY29" s="182"/>
      <c r="GZ29" s="182"/>
      <c r="HA29" s="182"/>
      <c r="HB29" s="182"/>
      <c r="HC29" s="182"/>
    </row>
    <row r="30" spans="1:211" x14ac:dyDescent="0.2">
      <c r="B30" s="31"/>
      <c r="C30" s="31"/>
      <c r="D30" s="31"/>
      <c r="H30" s="35"/>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2"/>
      <c r="FM30" s="182"/>
      <c r="FN30" s="182"/>
      <c r="FO30" s="182"/>
      <c r="FP30" s="182"/>
      <c r="FQ30" s="182"/>
      <c r="FR30" s="182"/>
      <c r="FS30" s="182"/>
      <c r="FT30" s="182"/>
      <c r="FU30" s="182"/>
      <c r="FV30" s="182"/>
      <c r="FW30" s="182"/>
      <c r="FX30" s="182"/>
      <c r="FY30" s="182"/>
      <c r="FZ30" s="182"/>
      <c r="GA30" s="182"/>
      <c r="GB30" s="182"/>
      <c r="GC30" s="182"/>
      <c r="GD30" s="182"/>
      <c r="GE30" s="182"/>
      <c r="GF30" s="182"/>
      <c r="GG30" s="182"/>
      <c r="GH30" s="182"/>
      <c r="GI30" s="182"/>
      <c r="GJ30" s="182"/>
      <c r="GK30" s="182"/>
      <c r="GL30" s="182"/>
      <c r="GM30" s="182"/>
      <c r="GN30" s="182"/>
      <c r="GO30" s="182"/>
      <c r="GP30" s="182"/>
      <c r="GQ30" s="182"/>
      <c r="GR30" s="182"/>
      <c r="GS30" s="182"/>
      <c r="GT30" s="182"/>
      <c r="GU30" s="182"/>
      <c r="GV30" s="182"/>
      <c r="GW30" s="182"/>
      <c r="GX30" s="182"/>
      <c r="GY30" s="182"/>
      <c r="GZ30" s="182"/>
      <c r="HA30" s="182"/>
      <c r="HB30" s="182"/>
      <c r="HC30" s="182"/>
    </row>
    <row r="31" spans="1:211" x14ac:dyDescent="0.2">
      <c r="B31" s="31"/>
      <c r="C31" s="31"/>
      <c r="D31" s="31"/>
      <c r="H31" s="35"/>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82"/>
      <c r="FR31" s="182"/>
      <c r="FS31" s="182"/>
      <c r="FT31" s="182"/>
      <c r="FU31" s="182"/>
      <c r="FV31" s="182"/>
      <c r="FW31" s="182"/>
      <c r="FX31" s="182"/>
      <c r="FY31" s="182"/>
      <c r="FZ31" s="182"/>
      <c r="GA31" s="182"/>
      <c r="GB31" s="182"/>
      <c r="GC31" s="182"/>
      <c r="GD31" s="182"/>
      <c r="GE31" s="182"/>
      <c r="GF31" s="182"/>
      <c r="GG31" s="182"/>
      <c r="GH31" s="182"/>
      <c r="GI31" s="182"/>
      <c r="GJ31" s="182"/>
      <c r="GK31" s="182"/>
      <c r="GL31" s="182"/>
      <c r="GM31" s="182"/>
      <c r="GN31" s="182"/>
      <c r="GO31" s="182"/>
      <c r="GP31" s="182"/>
      <c r="GQ31" s="182"/>
      <c r="GR31" s="182"/>
      <c r="GS31" s="182"/>
      <c r="GT31" s="182"/>
      <c r="GU31" s="182"/>
      <c r="GV31" s="182"/>
      <c r="GW31" s="182"/>
      <c r="GX31" s="182"/>
      <c r="GY31" s="182"/>
      <c r="GZ31" s="182"/>
      <c r="HA31" s="182"/>
      <c r="HB31" s="182"/>
      <c r="HC31" s="182"/>
    </row>
    <row r="32" spans="1:211" x14ac:dyDescent="0.2">
      <c r="B32" s="31"/>
      <c r="C32" s="31"/>
      <c r="D32" s="31"/>
      <c r="H32" s="35"/>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182"/>
      <c r="FV32" s="182"/>
      <c r="FW32" s="182"/>
      <c r="FX32" s="182"/>
      <c r="FY32" s="182"/>
      <c r="FZ32" s="182"/>
      <c r="GA32" s="182"/>
      <c r="GB32" s="182"/>
      <c r="GC32" s="182"/>
      <c r="GD32" s="182"/>
      <c r="GE32" s="182"/>
      <c r="GF32" s="182"/>
      <c r="GG32" s="182"/>
      <c r="GH32" s="182"/>
      <c r="GI32" s="182"/>
      <c r="GJ32" s="182"/>
      <c r="GK32" s="182"/>
      <c r="GL32" s="182"/>
      <c r="GM32" s="182"/>
      <c r="GN32" s="182"/>
      <c r="GO32" s="182"/>
      <c r="GP32" s="182"/>
      <c r="GQ32" s="182"/>
      <c r="GR32" s="182"/>
      <c r="GS32" s="182"/>
      <c r="GT32" s="182"/>
      <c r="GU32" s="182"/>
      <c r="GV32" s="182"/>
      <c r="GW32" s="182"/>
      <c r="GX32" s="182"/>
      <c r="GY32" s="182"/>
      <c r="GZ32" s="182"/>
      <c r="HA32" s="182"/>
      <c r="HB32" s="182"/>
      <c r="HC32" s="182"/>
    </row>
    <row r="33" spans="2:211" x14ac:dyDescent="0.2">
      <c r="B33" s="31"/>
      <c r="C33" s="31"/>
      <c r="D33" s="31"/>
      <c r="H33" s="35"/>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row>
    <row r="34" spans="2:211" x14ac:dyDescent="0.2">
      <c r="B34" s="31"/>
      <c r="C34" s="31"/>
      <c r="D34" s="31"/>
      <c r="H34" s="35"/>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row>
    <row r="35" spans="2:211" x14ac:dyDescent="0.2">
      <c r="B35" s="31"/>
      <c r="C35" s="31"/>
      <c r="D35" s="31"/>
      <c r="H35" s="35"/>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c r="GR35" s="182"/>
      <c r="GS35" s="182"/>
      <c r="GT35" s="182"/>
      <c r="GU35" s="182"/>
      <c r="GV35" s="182"/>
      <c r="GW35" s="182"/>
      <c r="GX35" s="182"/>
      <c r="GY35" s="182"/>
      <c r="GZ35" s="182"/>
      <c r="HA35" s="182"/>
      <c r="HB35" s="182"/>
      <c r="HC35" s="182"/>
    </row>
    <row r="36" spans="2:211" x14ac:dyDescent="0.2">
      <c r="B36" s="31"/>
      <c r="C36" s="31"/>
      <c r="D36" s="31"/>
      <c r="H36" s="35"/>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c r="GR36" s="182"/>
      <c r="GS36" s="182"/>
      <c r="GT36" s="182"/>
      <c r="GU36" s="182"/>
      <c r="GV36" s="182"/>
      <c r="GW36" s="182"/>
      <c r="GX36" s="182"/>
      <c r="GY36" s="182"/>
      <c r="GZ36" s="182"/>
      <c r="HA36" s="182"/>
      <c r="HB36" s="182"/>
      <c r="HC36" s="182"/>
    </row>
    <row r="37" spans="2:211" x14ac:dyDescent="0.2">
      <c r="B37" s="31"/>
      <c r="C37" s="31"/>
      <c r="D37" s="31"/>
      <c r="H37" s="35"/>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c r="GR37" s="182"/>
      <c r="GS37" s="182"/>
      <c r="GT37" s="182"/>
      <c r="GU37" s="182"/>
      <c r="GV37" s="182"/>
      <c r="GW37" s="182"/>
      <c r="GX37" s="182"/>
      <c r="GY37" s="182"/>
      <c r="GZ37" s="182"/>
      <c r="HA37" s="182"/>
      <c r="HB37" s="182"/>
      <c r="HC37" s="182"/>
    </row>
    <row r="38" spans="2:211" x14ac:dyDescent="0.2">
      <c r="B38" s="31"/>
      <c r="C38" s="31"/>
      <c r="D38" s="31"/>
      <c r="H38" s="35"/>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c r="GR38" s="182"/>
      <c r="GS38" s="182"/>
      <c r="GT38" s="182"/>
      <c r="GU38" s="182"/>
      <c r="GV38" s="182"/>
      <c r="GW38" s="182"/>
      <c r="GX38" s="182"/>
      <c r="GY38" s="182"/>
      <c r="GZ38" s="182"/>
      <c r="HA38" s="182"/>
      <c r="HB38" s="182"/>
      <c r="HC38" s="182"/>
    </row>
    <row r="39" spans="2:211" x14ac:dyDescent="0.2">
      <c r="B39" s="31"/>
      <c r="C39" s="31"/>
      <c r="D39" s="31"/>
      <c r="H39" s="35"/>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2"/>
      <c r="GT39" s="182"/>
      <c r="GU39" s="182"/>
      <c r="GV39" s="182"/>
      <c r="GW39" s="182"/>
      <c r="GX39" s="182"/>
      <c r="GY39" s="182"/>
      <c r="GZ39" s="182"/>
      <c r="HA39" s="182"/>
      <c r="HB39" s="182"/>
      <c r="HC39" s="182"/>
    </row>
    <row r="40" spans="2:211" x14ac:dyDescent="0.2">
      <c r="B40" s="31"/>
      <c r="C40" s="31"/>
      <c r="D40" s="31"/>
      <c r="H40" s="35"/>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2"/>
      <c r="FI40" s="182"/>
      <c r="FJ40" s="182"/>
      <c r="FK40" s="182"/>
      <c r="FL40" s="182"/>
      <c r="FM40" s="182"/>
      <c r="FN40" s="182"/>
      <c r="FO40" s="182"/>
      <c r="FP40" s="182"/>
      <c r="FQ40" s="182"/>
      <c r="FR40" s="182"/>
      <c r="FS40" s="182"/>
      <c r="FT40" s="182"/>
      <c r="FU40" s="182"/>
      <c r="FV40" s="182"/>
      <c r="FW40" s="182"/>
      <c r="FX40" s="182"/>
      <c r="FY40" s="182"/>
      <c r="FZ40" s="182"/>
      <c r="GA40" s="182"/>
      <c r="GB40" s="182"/>
      <c r="GC40" s="182"/>
      <c r="GD40" s="182"/>
      <c r="GE40" s="182"/>
      <c r="GF40" s="182"/>
      <c r="GG40" s="182"/>
      <c r="GH40" s="182"/>
      <c r="GI40" s="182"/>
      <c r="GJ40" s="182"/>
      <c r="GK40" s="182"/>
      <c r="GL40" s="182"/>
      <c r="GM40" s="182"/>
      <c r="GN40" s="182"/>
      <c r="GO40" s="182"/>
      <c r="GP40" s="182"/>
      <c r="GQ40" s="182"/>
      <c r="GR40" s="182"/>
      <c r="GS40" s="182"/>
      <c r="GT40" s="182"/>
      <c r="GU40" s="182"/>
      <c r="GV40" s="182"/>
      <c r="GW40" s="182"/>
      <c r="GX40" s="182"/>
      <c r="GY40" s="182"/>
      <c r="GZ40" s="182"/>
      <c r="HA40" s="182"/>
      <c r="HB40" s="182"/>
      <c r="HC40" s="182"/>
    </row>
    <row r="41" spans="2:211" x14ac:dyDescent="0.2">
      <c r="B41" s="31"/>
      <c r="C41" s="31"/>
      <c r="D41" s="31"/>
      <c r="H41" s="35"/>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c r="FL41" s="182"/>
      <c r="FM41" s="182"/>
      <c r="FN41" s="182"/>
      <c r="FO41" s="182"/>
      <c r="FP41" s="182"/>
      <c r="FQ41" s="182"/>
      <c r="FR41" s="182"/>
      <c r="FS41" s="182"/>
      <c r="FT41" s="182"/>
      <c r="FU41" s="182"/>
      <c r="FV41" s="182"/>
      <c r="FW41" s="182"/>
      <c r="FX41" s="182"/>
      <c r="FY41" s="182"/>
      <c r="FZ41" s="182"/>
      <c r="GA41" s="182"/>
      <c r="GB41" s="182"/>
      <c r="GC41" s="182"/>
      <c r="GD41" s="182"/>
      <c r="GE41" s="182"/>
      <c r="GF41" s="182"/>
      <c r="GG41" s="182"/>
      <c r="GH41" s="182"/>
      <c r="GI41" s="182"/>
      <c r="GJ41" s="182"/>
      <c r="GK41" s="182"/>
      <c r="GL41" s="182"/>
      <c r="GM41" s="182"/>
      <c r="GN41" s="182"/>
      <c r="GO41" s="182"/>
      <c r="GP41" s="182"/>
      <c r="GQ41" s="182"/>
      <c r="GR41" s="182"/>
      <c r="GS41" s="182"/>
      <c r="GT41" s="182"/>
      <c r="GU41" s="182"/>
      <c r="GV41" s="182"/>
      <c r="GW41" s="182"/>
      <c r="GX41" s="182"/>
      <c r="GY41" s="182"/>
      <c r="GZ41" s="182"/>
      <c r="HA41" s="182"/>
      <c r="HB41" s="182"/>
      <c r="HC41" s="182"/>
    </row>
    <row r="42" spans="2:211" x14ac:dyDescent="0.2">
      <c r="B42" s="31"/>
      <c r="C42" s="31"/>
      <c r="D42" s="31"/>
      <c r="H42" s="35"/>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c r="FL42" s="182"/>
      <c r="FM42" s="182"/>
      <c r="FN42" s="182"/>
      <c r="FO42" s="182"/>
      <c r="FP42" s="182"/>
      <c r="FQ42" s="182"/>
      <c r="FR42" s="182"/>
      <c r="FS42" s="182"/>
      <c r="FT42" s="182"/>
      <c r="FU42" s="182"/>
      <c r="FV42" s="182"/>
      <c r="FW42" s="182"/>
      <c r="FX42" s="182"/>
      <c r="FY42" s="182"/>
      <c r="FZ42" s="182"/>
      <c r="GA42" s="182"/>
      <c r="GB42" s="182"/>
      <c r="GC42" s="182"/>
      <c r="GD42" s="182"/>
      <c r="GE42" s="182"/>
      <c r="GF42" s="182"/>
      <c r="GG42" s="182"/>
      <c r="GH42" s="182"/>
      <c r="GI42" s="182"/>
      <c r="GJ42" s="182"/>
      <c r="GK42" s="182"/>
      <c r="GL42" s="182"/>
      <c r="GM42" s="182"/>
      <c r="GN42" s="182"/>
      <c r="GO42" s="182"/>
      <c r="GP42" s="182"/>
      <c r="GQ42" s="182"/>
      <c r="GR42" s="182"/>
      <c r="GS42" s="182"/>
      <c r="GT42" s="182"/>
      <c r="GU42" s="182"/>
      <c r="GV42" s="182"/>
      <c r="GW42" s="182"/>
      <c r="GX42" s="182"/>
      <c r="GY42" s="182"/>
      <c r="GZ42" s="182"/>
      <c r="HA42" s="182"/>
      <c r="HB42" s="182"/>
      <c r="HC42" s="182"/>
    </row>
    <row r="43" spans="2:211" x14ac:dyDescent="0.2">
      <c r="B43" s="31"/>
      <c r="C43" s="31"/>
      <c r="D43" s="31"/>
      <c r="H43" s="35"/>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182"/>
      <c r="FE43" s="182"/>
      <c r="FF43" s="182"/>
      <c r="FG43" s="182"/>
      <c r="FH43" s="182"/>
      <c r="FI43" s="182"/>
      <c r="FJ43" s="182"/>
      <c r="FK43" s="182"/>
      <c r="FL43" s="182"/>
      <c r="FM43" s="182"/>
      <c r="FN43" s="182"/>
      <c r="FO43" s="182"/>
      <c r="FP43" s="182"/>
      <c r="FQ43" s="182"/>
      <c r="FR43" s="182"/>
      <c r="FS43" s="182"/>
      <c r="FT43" s="182"/>
      <c r="FU43" s="182"/>
      <c r="FV43" s="182"/>
      <c r="FW43" s="182"/>
      <c r="FX43" s="182"/>
      <c r="FY43" s="182"/>
      <c r="FZ43" s="182"/>
      <c r="GA43" s="182"/>
      <c r="GB43" s="182"/>
      <c r="GC43" s="182"/>
      <c r="GD43" s="182"/>
      <c r="GE43" s="182"/>
      <c r="GF43" s="182"/>
      <c r="GG43" s="182"/>
      <c r="GH43" s="182"/>
      <c r="GI43" s="182"/>
      <c r="GJ43" s="182"/>
      <c r="GK43" s="182"/>
      <c r="GL43" s="182"/>
      <c r="GM43" s="182"/>
      <c r="GN43" s="182"/>
      <c r="GO43" s="182"/>
      <c r="GP43" s="182"/>
      <c r="GQ43" s="182"/>
      <c r="GR43" s="182"/>
      <c r="GS43" s="182"/>
      <c r="GT43" s="182"/>
      <c r="GU43" s="182"/>
      <c r="GV43" s="182"/>
      <c r="GW43" s="182"/>
      <c r="GX43" s="182"/>
      <c r="GY43" s="182"/>
      <c r="GZ43" s="182"/>
      <c r="HA43" s="182"/>
      <c r="HB43" s="182"/>
      <c r="HC43" s="182"/>
    </row>
    <row r="44" spans="2:211" x14ac:dyDescent="0.2">
      <c r="B44" s="31"/>
      <c r="C44" s="31"/>
      <c r="D44" s="31"/>
      <c r="H44" s="35"/>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2"/>
      <c r="FA44" s="182"/>
      <c r="FB44" s="182"/>
      <c r="FC44" s="182"/>
      <c r="FD44" s="182"/>
      <c r="FE44" s="182"/>
      <c r="FF44" s="182"/>
      <c r="FG44" s="182"/>
      <c r="FH44" s="182"/>
      <c r="FI44" s="182"/>
      <c r="FJ44" s="182"/>
      <c r="FK44" s="182"/>
      <c r="FL44" s="182"/>
      <c r="FM44" s="182"/>
      <c r="FN44" s="182"/>
      <c r="FO44" s="182"/>
      <c r="FP44" s="182"/>
      <c r="FQ44" s="182"/>
      <c r="FR44" s="182"/>
      <c r="FS44" s="182"/>
      <c r="FT44" s="182"/>
      <c r="FU44" s="182"/>
      <c r="FV44" s="182"/>
      <c r="FW44" s="182"/>
      <c r="FX44" s="182"/>
      <c r="FY44" s="182"/>
      <c r="FZ44" s="182"/>
      <c r="GA44" s="182"/>
      <c r="GB44" s="182"/>
      <c r="GC44" s="182"/>
      <c r="GD44" s="182"/>
      <c r="GE44" s="182"/>
      <c r="GF44" s="182"/>
      <c r="GG44" s="182"/>
      <c r="GH44" s="182"/>
      <c r="GI44" s="182"/>
      <c r="GJ44" s="182"/>
      <c r="GK44" s="182"/>
      <c r="GL44" s="182"/>
      <c r="GM44" s="182"/>
      <c r="GN44" s="182"/>
      <c r="GO44" s="182"/>
      <c r="GP44" s="182"/>
      <c r="GQ44" s="182"/>
      <c r="GR44" s="182"/>
      <c r="GS44" s="182"/>
      <c r="GT44" s="182"/>
      <c r="GU44" s="182"/>
      <c r="GV44" s="182"/>
      <c r="GW44" s="182"/>
      <c r="GX44" s="182"/>
      <c r="GY44" s="182"/>
      <c r="GZ44" s="182"/>
      <c r="HA44" s="182"/>
      <c r="HB44" s="182"/>
      <c r="HC44" s="182"/>
    </row>
    <row r="45" spans="2:211" x14ac:dyDescent="0.2">
      <c r="B45" s="31"/>
      <c r="C45" s="31"/>
      <c r="D45" s="31"/>
      <c r="H45" s="35"/>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c r="EO45" s="182"/>
      <c r="EP45" s="182"/>
      <c r="EQ45" s="182"/>
      <c r="ER45" s="182"/>
      <c r="ES45" s="182"/>
      <c r="ET45" s="182"/>
      <c r="EU45" s="182"/>
      <c r="EV45" s="182"/>
      <c r="EW45" s="182"/>
      <c r="EX45" s="182"/>
      <c r="EY45" s="182"/>
      <c r="EZ45" s="182"/>
      <c r="FA45" s="182"/>
      <c r="FB45" s="182"/>
      <c r="FC45" s="182"/>
      <c r="FD45" s="182"/>
      <c r="FE45" s="182"/>
      <c r="FF45" s="182"/>
      <c r="FG45" s="182"/>
      <c r="FH45" s="182"/>
      <c r="FI45" s="182"/>
      <c r="FJ45" s="182"/>
      <c r="FK45" s="182"/>
      <c r="FL45" s="182"/>
      <c r="FM45" s="182"/>
      <c r="FN45" s="182"/>
      <c r="FO45" s="182"/>
      <c r="FP45" s="182"/>
      <c r="FQ45" s="182"/>
      <c r="FR45" s="182"/>
      <c r="FS45" s="182"/>
      <c r="FT45" s="182"/>
      <c r="FU45" s="182"/>
      <c r="FV45" s="182"/>
      <c r="FW45" s="182"/>
      <c r="FX45" s="182"/>
      <c r="FY45" s="182"/>
      <c r="FZ45" s="182"/>
      <c r="GA45" s="182"/>
      <c r="GB45" s="182"/>
      <c r="GC45" s="182"/>
      <c r="GD45" s="182"/>
      <c r="GE45" s="182"/>
      <c r="GF45" s="182"/>
      <c r="GG45" s="182"/>
      <c r="GH45" s="182"/>
      <c r="GI45" s="182"/>
      <c r="GJ45" s="182"/>
      <c r="GK45" s="182"/>
      <c r="GL45" s="182"/>
      <c r="GM45" s="182"/>
      <c r="GN45" s="182"/>
      <c r="GO45" s="182"/>
      <c r="GP45" s="182"/>
      <c r="GQ45" s="182"/>
      <c r="GR45" s="182"/>
      <c r="GS45" s="182"/>
      <c r="GT45" s="182"/>
      <c r="GU45" s="182"/>
      <c r="GV45" s="182"/>
      <c r="GW45" s="182"/>
      <c r="GX45" s="182"/>
      <c r="GY45" s="182"/>
      <c r="GZ45" s="182"/>
      <c r="HA45" s="182"/>
      <c r="HB45" s="182"/>
      <c r="HC45" s="182"/>
    </row>
    <row r="46" spans="2:211" x14ac:dyDescent="0.2">
      <c r="B46" s="31"/>
      <c r="C46" s="31"/>
      <c r="D46" s="31"/>
      <c r="H46" s="35"/>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c r="EO46" s="182"/>
      <c r="EP46" s="182"/>
      <c r="EQ46" s="182"/>
      <c r="ER46" s="182"/>
      <c r="ES46" s="182"/>
      <c r="ET46" s="182"/>
      <c r="EU46" s="182"/>
      <c r="EV46" s="182"/>
      <c r="EW46" s="182"/>
      <c r="EX46" s="182"/>
      <c r="EY46" s="182"/>
      <c r="EZ46" s="182"/>
      <c r="FA46" s="182"/>
      <c r="FB46" s="182"/>
      <c r="FC46" s="182"/>
      <c r="FD46" s="182"/>
      <c r="FE46" s="182"/>
      <c r="FF46" s="182"/>
      <c r="FG46" s="182"/>
      <c r="FH46" s="182"/>
      <c r="FI46" s="182"/>
      <c r="FJ46" s="182"/>
      <c r="FK46" s="182"/>
      <c r="FL46" s="182"/>
      <c r="FM46" s="182"/>
      <c r="FN46" s="182"/>
      <c r="FO46" s="182"/>
      <c r="FP46" s="182"/>
      <c r="FQ46" s="182"/>
      <c r="FR46" s="182"/>
      <c r="FS46" s="182"/>
      <c r="FT46" s="182"/>
      <c r="FU46" s="182"/>
      <c r="FV46" s="182"/>
      <c r="FW46" s="182"/>
      <c r="FX46" s="182"/>
      <c r="FY46" s="182"/>
      <c r="FZ46" s="182"/>
      <c r="GA46" s="182"/>
      <c r="GB46" s="182"/>
      <c r="GC46" s="182"/>
      <c r="GD46" s="182"/>
      <c r="GE46" s="182"/>
      <c r="GF46" s="182"/>
      <c r="GG46" s="182"/>
      <c r="GH46" s="182"/>
      <c r="GI46" s="182"/>
      <c r="GJ46" s="182"/>
      <c r="GK46" s="182"/>
      <c r="GL46" s="182"/>
      <c r="GM46" s="182"/>
      <c r="GN46" s="182"/>
      <c r="GO46" s="182"/>
      <c r="GP46" s="182"/>
      <c r="GQ46" s="182"/>
      <c r="GR46" s="182"/>
      <c r="GS46" s="182"/>
      <c r="GT46" s="182"/>
      <c r="GU46" s="182"/>
      <c r="GV46" s="182"/>
      <c r="GW46" s="182"/>
      <c r="GX46" s="182"/>
      <c r="GY46" s="182"/>
      <c r="GZ46" s="182"/>
      <c r="HA46" s="182"/>
      <c r="HB46" s="182"/>
      <c r="HC46" s="182"/>
    </row>
    <row r="47" spans="2:211" x14ac:dyDescent="0.2">
      <c r="B47" s="31"/>
      <c r="C47" s="31"/>
      <c r="D47" s="31"/>
      <c r="H47" s="35"/>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c r="EO47" s="182"/>
      <c r="EP47" s="182"/>
      <c r="EQ47" s="182"/>
      <c r="ER47" s="182"/>
      <c r="ES47" s="182"/>
      <c r="ET47" s="182"/>
      <c r="EU47" s="182"/>
      <c r="EV47" s="182"/>
      <c r="EW47" s="182"/>
      <c r="EX47" s="182"/>
      <c r="EY47" s="182"/>
      <c r="EZ47" s="182"/>
      <c r="FA47" s="182"/>
      <c r="FB47" s="182"/>
      <c r="FC47" s="182"/>
      <c r="FD47" s="182"/>
      <c r="FE47" s="182"/>
      <c r="FF47" s="182"/>
      <c r="FG47" s="182"/>
      <c r="FH47" s="182"/>
      <c r="FI47" s="182"/>
      <c r="FJ47" s="182"/>
      <c r="FK47" s="182"/>
      <c r="FL47" s="182"/>
      <c r="FM47" s="182"/>
      <c r="FN47" s="182"/>
      <c r="FO47" s="182"/>
      <c r="FP47" s="182"/>
      <c r="FQ47" s="182"/>
      <c r="FR47" s="182"/>
      <c r="FS47" s="182"/>
      <c r="FT47" s="182"/>
      <c r="FU47" s="182"/>
      <c r="FV47" s="182"/>
      <c r="FW47" s="182"/>
      <c r="FX47" s="182"/>
      <c r="FY47" s="182"/>
      <c r="FZ47" s="182"/>
      <c r="GA47" s="182"/>
      <c r="GB47" s="182"/>
      <c r="GC47" s="182"/>
      <c r="GD47" s="182"/>
      <c r="GE47" s="182"/>
      <c r="GF47" s="182"/>
      <c r="GG47" s="182"/>
      <c r="GH47" s="182"/>
      <c r="GI47" s="182"/>
      <c r="GJ47" s="182"/>
      <c r="GK47" s="182"/>
      <c r="GL47" s="182"/>
      <c r="GM47" s="182"/>
      <c r="GN47" s="182"/>
      <c r="GO47" s="182"/>
      <c r="GP47" s="182"/>
      <c r="GQ47" s="182"/>
      <c r="GR47" s="182"/>
      <c r="GS47" s="182"/>
      <c r="GT47" s="182"/>
      <c r="GU47" s="182"/>
      <c r="GV47" s="182"/>
      <c r="GW47" s="182"/>
      <c r="GX47" s="182"/>
      <c r="GY47" s="182"/>
      <c r="GZ47" s="182"/>
      <c r="HA47" s="182"/>
      <c r="HB47" s="182"/>
      <c r="HC47" s="182"/>
    </row>
    <row r="48" spans="2:211" x14ac:dyDescent="0.2">
      <c r="B48" s="31"/>
      <c r="C48" s="31"/>
      <c r="D48" s="31"/>
      <c r="H48" s="35"/>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c r="EN48" s="182"/>
      <c r="EO48" s="182"/>
      <c r="EP48" s="182"/>
      <c r="EQ48" s="182"/>
      <c r="ER48" s="182"/>
      <c r="ES48" s="182"/>
      <c r="ET48" s="182"/>
      <c r="EU48" s="182"/>
      <c r="EV48" s="182"/>
      <c r="EW48" s="182"/>
      <c r="EX48" s="182"/>
      <c r="EY48" s="182"/>
      <c r="EZ48" s="182"/>
      <c r="FA48" s="182"/>
      <c r="FB48" s="182"/>
      <c r="FC48" s="182"/>
      <c r="FD48" s="182"/>
      <c r="FE48" s="182"/>
      <c r="FF48" s="182"/>
      <c r="FG48" s="182"/>
      <c r="FH48" s="182"/>
      <c r="FI48" s="182"/>
      <c r="FJ48" s="182"/>
      <c r="FK48" s="182"/>
      <c r="FL48" s="182"/>
      <c r="FM48" s="182"/>
      <c r="FN48" s="182"/>
      <c r="FO48" s="182"/>
      <c r="FP48" s="182"/>
      <c r="FQ48" s="182"/>
      <c r="FR48" s="182"/>
      <c r="FS48" s="182"/>
      <c r="FT48" s="182"/>
      <c r="FU48" s="182"/>
      <c r="FV48" s="182"/>
      <c r="FW48" s="182"/>
      <c r="FX48" s="182"/>
      <c r="FY48" s="182"/>
      <c r="FZ48" s="182"/>
      <c r="GA48" s="182"/>
      <c r="GB48" s="182"/>
      <c r="GC48" s="182"/>
      <c r="GD48" s="182"/>
      <c r="GE48" s="182"/>
      <c r="GF48" s="182"/>
      <c r="GG48" s="182"/>
      <c r="GH48" s="182"/>
      <c r="GI48" s="182"/>
      <c r="GJ48" s="182"/>
      <c r="GK48" s="182"/>
      <c r="GL48" s="182"/>
      <c r="GM48" s="182"/>
      <c r="GN48" s="182"/>
      <c r="GO48" s="182"/>
      <c r="GP48" s="182"/>
      <c r="GQ48" s="182"/>
      <c r="GR48" s="182"/>
      <c r="GS48" s="182"/>
      <c r="GT48" s="182"/>
      <c r="GU48" s="182"/>
      <c r="GV48" s="182"/>
      <c r="GW48" s="182"/>
      <c r="GX48" s="182"/>
      <c r="GY48" s="182"/>
      <c r="GZ48" s="182"/>
      <c r="HA48" s="182"/>
      <c r="HB48" s="182"/>
      <c r="HC48" s="182"/>
    </row>
    <row r="49" spans="2:211" x14ac:dyDescent="0.2">
      <c r="B49" s="31"/>
      <c r="C49" s="31"/>
      <c r="D49" s="31"/>
      <c r="H49" s="35"/>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c r="EO49" s="182"/>
      <c r="EP49" s="182"/>
      <c r="EQ49" s="182"/>
      <c r="ER49" s="182"/>
      <c r="ES49" s="182"/>
      <c r="ET49" s="182"/>
      <c r="EU49" s="182"/>
      <c r="EV49" s="182"/>
      <c r="EW49" s="182"/>
      <c r="EX49" s="182"/>
      <c r="EY49" s="182"/>
      <c r="EZ49" s="182"/>
      <c r="FA49" s="182"/>
      <c r="FB49" s="182"/>
      <c r="FC49" s="182"/>
      <c r="FD49" s="182"/>
      <c r="FE49" s="182"/>
      <c r="FF49" s="182"/>
      <c r="FG49" s="182"/>
      <c r="FH49" s="182"/>
      <c r="FI49" s="182"/>
      <c r="FJ49" s="182"/>
      <c r="FK49" s="182"/>
      <c r="FL49" s="182"/>
      <c r="FM49" s="182"/>
      <c r="FN49" s="182"/>
      <c r="FO49" s="182"/>
      <c r="FP49" s="182"/>
      <c r="FQ49" s="182"/>
      <c r="FR49" s="182"/>
      <c r="FS49" s="182"/>
      <c r="FT49" s="182"/>
      <c r="FU49" s="182"/>
      <c r="FV49" s="182"/>
      <c r="FW49" s="182"/>
      <c r="FX49" s="182"/>
      <c r="FY49" s="182"/>
      <c r="FZ49" s="182"/>
      <c r="GA49" s="182"/>
      <c r="GB49" s="182"/>
      <c r="GC49" s="182"/>
      <c r="GD49" s="182"/>
      <c r="GE49" s="182"/>
      <c r="GF49" s="182"/>
      <c r="GG49" s="182"/>
      <c r="GH49" s="182"/>
      <c r="GI49" s="182"/>
      <c r="GJ49" s="182"/>
      <c r="GK49" s="182"/>
      <c r="GL49" s="182"/>
      <c r="GM49" s="182"/>
      <c r="GN49" s="182"/>
      <c r="GO49" s="182"/>
      <c r="GP49" s="182"/>
      <c r="GQ49" s="182"/>
      <c r="GR49" s="182"/>
      <c r="GS49" s="182"/>
      <c r="GT49" s="182"/>
      <c r="GU49" s="182"/>
      <c r="GV49" s="182"/>
      <c r="GW49" s="182"/>
      <c r="GX49" s="182"/>
      <c r="GY49" s="182"/>
      <c r="GZ49" s="182"/>
      <c r="HA49" s="182"/>
      <c r="HB49" s="182"/>
      <c r="HC49" s="182"/>
    </row>
    <row r="50" spans="2:211" x14ac:dyDescent="0.2">
      <c r="B50" s="31"/>
      <c r="C50" s="31"/>
      <c r="D50" s="31"/>
      <c r="H50" s="35"/>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c r="EO50" s="182"/>
      <c r="EP50" s="182"/>
      <c r="EQ50" s="182"/>
      <c r="ER50" s="182"/>
      <c r="ES50" s="182"/>
      <c r="ET50" s="182"/>
      <c r="EU50" s="182"/>
      <c r="EV50" s="182"/>
      <c r="EW50" s="182"/>
      <c r="EX50" s="182"/>
      <c r="EY50" s="182"/>
      <c r="EZ50" s="182"/>
      <c r="FA50" s="182"/>
      <c r="FB50" s="182"/>
      <c r="FC50" s="182"/>
      <c r="FD50" s="182"/>
      <c r="FE50" s="182"/>
      <c r="FF50" s="182"/>
      <c r="FG50" s="182"/>
      <c r="FH50" s="182"/>
      <c r="FI50" s="182"/>
      <c r="FJ50" s="182"/>
      <c r="FK50" s="182"/>
      <c r="FL50" s="182"/>
      <c r="FM50" s="182"/>
      <c r="FN50" s="182"/>
      <c r="FO50" s="182"/>
      <c r="FP50" s="182"/>
      <c r="FQ50" s="182"/>
      <c r="FR50" s="182"/>
      <c r="FS50" s="182"/>
      <c r="FT50" s="182"/>
      <c r="FU50" s="182"/>
      <c r="FV50" s="182"/>
      <c r="FW50" s="182"/>
      <c r="FX50" s="182"/>
      <c r="FY50" s="182"/>
      <c r="FZ50" s="182"/>
      <c r="GA50" s="182"/>
      <c r="GB50" s="182"/>
      <c r="GC50" s="182"/>
      <c r="GD50" s="182"/>
      <c r="GE50" s="182"/>
      <c r="GF50" s="182"/>
      <c r="GG50" s="182"/>
      <c r="GH50" s="182"/>
      <c r="GI50" s="182"/>
      <c r="GJ50" s="182"/>
      <c r="GK50" s="182"/>
      <c r="GL50" s="182"/>
      <c r="GM50" s="182"/>
      <c r="GN50" s="182"/>
      <c r="GO50" s="182"/>
      <c r="GP50" s="182"/>
      <c r="GQ50" s="182"/>
      <c r="GR50" s="182"/>
      <c r="GS50" s="182"/>
      <c r="GT50" s="182"/>
      <c r="GU50" s="182"/>
      <c r="GV50" s="182"/>
      <c r="GW50" s="182"/>
      <c r="GX50" s="182"/>
      <c r="GY50" s="182"/>
      <c r="GZ50" s="182"/>
      <c r="HA50" s="182"/>
      <c r="HB50" s="182"/>
      <c r="HC50" s="182"/>
    </row>
    <row r="51" spans="2:211" x14ac:dyDescent="0.2">
      <c r="B51" s="31"/>
      <c r="C51" s="31"/>
      <c r="D51" s="31"/>
      <c r="H51" s="35"/>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c r="EN51" s="182"/>
      <c r="EO51" s="182"/>
      <c r="EP51" s="182"/>
      <c r="EQ51" s="182"/>
      <c r="ER51" s="182"/>
      <c r="ES51" s="182"/>
      <c r="ET51" s="182"/>
      <c r="EU51" s="182"/>
      <c r="EV51" s="182"/>
      <c r="EW51" s="182"/>
      <c r="EX51" s="182"/>
      <c r="EY51" s="182"/>
      <c r="EZ51" s="182"/>
      <c r="FA51" s="182"/>
      <c r="FB51" s="182"/>
      <c r="FC51" s="182"/>
      <c r="FD51" s="182"/>
      <c r="FE51" s="182"/>
      <c r="FF51" s="182"/>
      <c r="FG51" s="182"/>
      <c r="FH51" s="182"/>
      <c r="FI51" s="182"/>
      <c r="FJ51" s="182"/>
      <c r="FK51" s="182"/>
      <c r="FL51" s="182"/>
      <c r="FM51" s="182"/>
      <c r="FN51" s="182"/>
      <c r="FO51" s="182"/>
      <c r="FP51" s="182"/>
      <c r="FQ51" s="182"/>
      <c r="FR51" s="182"/>
      <c r="FS51" s="182"/>
      <c r="FT51" s="182"/>
      <c r="FU51" s="182"/>
      <c r="FV51" s="182"/>
      <c r="FW51" s="182"/>
      <c r="FX51" s="182"/>
      <c r="FY51" s="182"/>
      <c r="FZ51" s="182"/>
      <c r="GA51" s="182"/>
      <c r="GB51" s="182"/>
      <c r="GC51" s="182"/>
      <c r="GD51" s="182"/>
      <c r="GE51" s="182"/>
      <c r="GF51" s="182"/>
      <c r="GG51" s="182"/>
      <c r="GH51" s="182"/>
      <c r="GI51" s="182"/>
      <c r="GJ51" s="182"/>
      <c r="GK51" s="182"/>
      <c r="GL51" s="182"/>
      <c r="GM51" s="182"/>
      <c r="GN51" s="182"/>
      <c r="GO51" s="182"/>
      <c r="GP51" s="182"/>
      <c r="GQ51" s="182"/>
      <c r="GR51" s="182"/>
      <c r="GS51" s="182"/>
      <c r="GT51" s="182"/>
      <c r="GU51" s="182"/>
      <c r="GV51" s="182"/>
      <c r="GW51" s="182"/>
      <c r="GX51" s="182"/>
      <c r="GY51" s="182"/>
      <c r="GZ51" s="182"/>
      <c r="HA51" s="182"/>
      <c r="HB51" s="182"/>
      <c r="HC51" s="182"/>
    </row>
    <row r="52" spans="2:211" x14ac:dyDescent="0.2">
      <c r="B52" s="31"/>
      <c r="C52" s="31"/>
      <c r="D52" s="31"/>
      <c r="H52" s="35"/>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c r="EO52" s="182"/>
      <c r="EP52" s="182"/>
      <c r="EQ52" s="182"/>
      <c r="ER52" s="182"/>
      <c r="ES52" s="182"/>
      <c r="ET52" s="182"/>
      <c r="EU52" s="182"/>
      <c r="EV52" s="182"/>
      <c r="EW52" s="182"/>
      <c r="EX52" s="182"/>
      <c r="EY52" s="182"/>
      <c r="EZ52" s="182"/>
      <c r="FA52" s="182"/>
      <c r="FB52" s="182"/>
      <c r="FC52" s="182"/>
      <c r="FD52" s="182"/>
      <c r="FE52" s="182"/>
      <c r="FF52" s="182"/>
      <c r="FG52" s="182"/>
      <c r="FH52" s="182"/>
      <c r="FI52" s="182"/>
      <c r="FJ52" s="182"/>
      <c r="FK52" s="182"/>
      <c r="FL52" s="182"/>
      <c r="FM52" s="182"/>
      <c r="FN52" s="182"/>
      <c r="FO52" s="182"/>
      <c r="FP52" s="182"/>
      <c r="FQ52" s="182"/>
      <c r="FR52" s="182"/>
      <c r="FS52" s="182"/>
      <c r="FT52" s="182"/>
      <c r="FU52" s="182"/>
      <c r="FV52" s="182"/>
      <c r="FW52" s="182"/>
      <c r="FX52" s="182"/>
      <c r="FY52" s="182"/>
      <c r="FZ52" s="182"/>
      <c r="GA52" s="182"/>
      <c r="GB52" s="182"/>
      <c r="GC52" s="182"/>
      <c r="GD52" s="182"/>
      <c r="GE52" s="182"/>
      <c r="GF52" s="182"/>
      <c r="GG52" s="182"/>
      <c r="GH52" s="182"/>
      <c r="GI52" s="182"/>
      <c r="GJ52" s="182"/>
      <c r="GK52" s="182"/>
      <c r="GL52" s="182"/>
      <c r="GM52" s="182"/>
      <c r="GN52" s="182"/>
      <c r="GO52" s="182"/>
      <c r="GP52" s="182"/>
      <c r="GQ52" s="182"/>
      <c r="GR52" s="182"/>
      <c r="GS52" s="182"/>
      <c r="GT52" s="182"/>
      <c r="GU52" s="182"/>
      <c r="GV52" s="182"/>
      <c r="GW52" s="182"/>
      <c r="GX52" s="182"/>
      <c r="GY52" s="182"/>
      <c r="GZ52" s="182"/>
      <c r="HA52" s="182"/>
      <c r="HB52" s="182"/>
      <c r="HC52" s="182"/>
    </row>
    <row r="53" spans="2:211" x14ac:dyDescent="0.2">
      <c r="B53" s="31"/>
      <c r="C53" s="31"/>
      <c r="D53" s="31"/>
      <c r="H53" s="35"/>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c r="EO53" s="182"/>
      <c r="EP53" s="182"/>
      <c r="EQ53" s="182"/>
      <c r="ER53" s="182"/>
      <c r="ES53" s="182"/>
      <c r="ET53" s="182"/>
      <c r="EU53" s="182"/>
      <c r="EV53" s="182"/>
      <c r="EW53" s="182"/>
      <c r="EX53" s="182"/>
      <c r="EY53" s="182"/>
      <c r="EZ53" s="182"/>
      <c r="FA53" s="182"/>
      <c r="FB53" s="182"/>
      <c r="FC53" s="182"/>
      <c r="FD53" s="182"/>
      <c r="FE53" s="182"/>
      <c r="FF53" s="182"/>
      <c r="FG53" s="182"/>
      <c r="FH53" s="182"/>
      <c r="FI53" s="182"/>
      <c r="FJ53" s="182"/>
      <c r="FK53" s="182"/>
      <c r="FL53" s="182"/>
      <c r="FM53" s="182"/>
      <c r="FN53" s="182"/>
      <c r="FO53" s="182"/>
      <c r="FP53" s="182"/>
      <c r="FQ53" s="182"/>
      <c r="FR53" s="182"/>
      <c r="FS53" s="182"/>
      <c r="FT53" s="182"/>
      <c r="FU53" s="182"/>
      <c r="FV53" s="182"/>
      <c r="FW53" s="182"/>
      <c r="FX53" s="182"/>
      <c r="FY53" s="182"/>
      <c r="FZ53" s="182"/>
      <c r="GA53" s="182"/>
      <c r="GB53" s="182"/>
      <c r="GC53" s="182"/>
      <c r="GD53" s="182"/>
      <c r="GE53" s="182"/>
      <c r="GF53" s="182"/>
      <c r="GG53" s="182"/>
      <c r="GH53" s="182"/>
      <c r="GI53" s="182"/>
      <c r="GJ53" s="182"/>
      <c r="GK53" s="182"/>
      <c r="GL53" s="182"/>
      <c r="GM53" s="182"/>
      <c r="GN53" s="182"/>
      <c r="GO53" s="182"/>
      <c r="GP53" s="182"/>
      <c r="GQ53" s="182"/>
      <c r="GR53" s="182"/>
      <c r="GS53" s="182"/>
      <c r="GT53" s="182"/>
      <c r="GU53" s="182"/>
      <c r="GV53" s="182"/>
      <c r="GW53" s="182"/>
      <c r="GX53" s="182"/>
      <c r="GY53" s="182"/>
      <c r="GZ53" s="182"/>
      <c r="HA53" s="182"/>
      <c r="HB53" s="182"/>
      <c r="HC53" s="182"/>
    </row>
    <row r="54" spans="2:211" x14ac:dyDescent="0.2">
      <c r="B54" s="31"/>
      <c r="C54" s="31"/>
      <c r="D54" s="31"/>
      <c r="H54" s="35"/>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c r="EN54" s="182"/>
      <c r="EO54" s="182"/>
      <c r="EP54" s="182"/>
      <c r="EQ54" s="182"/>
      <c r="ER54" s="182"/>
      <c r="ES54" s="182"/>
      <c r="ET54" s="182"/>
      <c r="EU54" s="182"/>
      <c r="EV54" s="182"/>
      <c r="EW54" s="182"/>
      <c r="EX54" s="182"/>
      <c r="EY54" s="182"/>
      <c r="EZ54" s="182"/>
      <c r="FA54" s="182"/>
      <c r="FB54" s="182"/>
      <c r="FC54" s="182"/>
      <c r="FD54" s="182"/>
      <c r="FE54" s="182"/>
      <c r="FF54" s="182"/>
      <c r="FG54" s="182"/>
      <c r="FH54" s="182"/>
      <c r="FI54" s="182"/>
      <c r="FJ54" s="182"/>
      <c r="FK54" s="182"/>
      <c r="FL54" s="182"/>
      <c r="FM54" s="182"/>
      <c r="FN54" s="182"/>
      <c r="FO54" s="182"/>
      <c r="FP54" s="182"/>
      <c r="FQ54" s="182"/>
      <c r="FR54" s="182"/>
      <c r="FS54" s="182"/>
      <c r="FT54" s="182"/>
      <c r="FU54" s="182"/>
      <c r="FV54" s="182"/>
      <c r="FW54" s="182"/>
      <c r="FX54" s="182"/>
      <c r="FY54" s="182"/>
      <c r="FZ54" s="182"/>
      <c r="GA54" s="182"/>
      <c r="GB54" s="182"/>
      <c r="GC54" s="182"/>
      <c r="GD54" s="182"/>
      <c r="GE54" s="182"/>
      <c r="GF54" s="182"/>
      <c r="GG54" s="182"/>
      <c r="GH54" s="182"/>
      <c r="GI54" s="182"/>
      <c r="GJ54" s="182"/>
      <c r="GK54" s="182"/>
      <c r="GL54" s="182"/>
      <c r="GM54" s="182"/>
      <c r="GN54" s="182"/>
      <c r="GO54" s="182"/>
      <c r="GP54" s="182"/>
      <c r="GQ54" s="182"/>
      <c r="GR54" s="182"/>
      <c r="GS54" s="182"/>
      <c r="GT54" s="182"/>
      <c r="GU54" s="182"/>
      <c r="GV54" s="182"/>
      <c r="GW54" s="182"/>
      <c r="GX54" s="182"/>
      <c r="GY54" s="182"/>
      <c r="GZ54" s="182"/>
      <c r="HA54" s="182"/>
      <c r="HB54" s="182"/>
      <c r="HC54" s="182"/>
    </row>
    <row r="55" spans="2:211" x14ac:dyDescent="0.2">
      <c r="B55" s="31"/>
      <c r="C55" s="31"/>
      <c r="D55" s="31"/>
      <c r="H55" s="35"/>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c r="EN55" s="182"/>
      <c r="EO55" s="182"/>
      <c r="EP55" s="182"/>
      <c r="EQ55" s="182"/>
      <c r="ER55" s="182"/>
      <c r="ES55" s="182"/>
      <c r="ET55" s="182"/>
      <c r="EU55" s="182"/>
      <c r="EV55" s="182"/>
      <c r="EW55" s="182"/>
      <c r="EX55" s="182"/>
      <c r="EY55" s="182"/>
      <c r="EZ55" s="182"/>
      <c r="FA55" s="182"/>
      <c r="FB55" s="182"/>
      <c r="FC55" s="182"/>
      <c r="FD55" s="182"/>
      <c r="FE55" s="182"/>
      <c r="FF55" s="182"/>
      <c r="FG55" s="182"/>
      <c r="FH55" s="182"/>
      <c r="FI55" s="182"/>
      <c r="FJ55" s="182"/>
      <c r="FK55" s="182"/>
      <c r="FL55" s="182"/>
      <c r="FM55" s="182"/>
      <c r="FN55" s="182"/>
      <c r="FO55" s="182"/>
      <c r="FP55" s="182"/>
      <c r="FQ55" s="182"/>
      <c r="FR55" s="182"/>
      <c r="FS55" s="182"/>
      <c r="FT55" s="182"/>
      <c r="FU55" s="182"/>
      <c r="FV55" s="182"/>
      <c r="FW55" s="182"/>
      <c r="FX55" s="182"/>
      <c r="FY55" s="182"/>
      <c r="FZ55" s="182"/>
      <c r="GA55" s="182"/>
      <c r="GB55" s="182"/>
      <c r="GC55" s="182"/>
      <c r="GD55" s="182"/>
      <c r="GE55" s="182"/>
      <c r="GF55" s="182"/>
      <c r="GG55" s="182"/>
      <c r="GH55" s="182"/>
      <c r="GI55" s="182"/>
      <c r="GJ55" s="182"/>
      <c r="GK55" s="182"/>
      <c r="GL55" s="182"/>
      <c r="GM55" s="182"/>
      <c r="GN55" s="182"/>
      <c r="GO55" s="182"/>
      <c r="GP55" s="182"/>
      <c r="GQ55" s="182"/>
      <c r="GR55" s="182"/>
      <c r="GS55" s="182"/>
      <c r="GT55" s="182"/>
      <c r="GU55" s="182"/>
      <c r="GV55" s="182"/>
      <c r="GW55" s="182"/>
      <c r="GX55" s="182"/>
      <c r="GY55" s="182"/>
      <c r="GZ55" s="182"/>
      <c r="HA55" s="182"/>
      <c r="HB55" s="182"/>
      <c r="HC55" s="182"/>
    </row>
    <row r="56" spans="2:211" x14ac:dyDescent="0.2">
      <c r="B56" s="31"/>
      <c r="C56" s="31"/>
      <c r="D56" s="31"/>
      <c r="H56" s="35"/>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c r="EO56" s="182"/>
      <c r="EP56" s="182"/>
      <c r="EQ56" s="182"/>
      <c r="ER56" s="182"/>
      <c r="ES56" s="182"/>
      <c r="ET56" s="182"/>
      <c r="EU56" s="182"/>
      <c r="EV56" s="182"/>
      <c r="EW56" s="182"/>
      <c r="EX56" s="182"/>
      <c r="EY56" s="182"/>
      <c r="EZ56" s="182"/>
      <c r="FA56" s="182"/>
      <c r="FB56" s="182"/>
      <c r="FC56" s="182"/>
      <c r="FD56" s="182"/>
      <c r="FE56" s="182"/>
      <c r="FF56" s="182"/>
      <c r="FG56" s="182"/>
      <c r="FH56" s="182"/>
      <c r="FI56" s="182"/>
      <c r="FJ56" s="182"/>
      <c r="FK56" s="182"/>
      <c r="FL56" s="182"/>
      <c r="FM56" s="182"/>
      <c r="FN56" s="182"/>
      <c r="FO56" s="182"/>
      <c r="FP56" s="182"/>
      <c r="FQ56" s="182"/>
      <c r="FR56" s="182"/>
      <c r="FS56" s="182"/>
      <c r="FT56" s="182"/>
      <c r="FU56" s="182"/>
      <c r="FV56" s="182"/>
      <c r="FW56" s="182"/>
      <c r="FX56" s="182"/>
      <c r="FY56" s="182"/>
      <c r="FZ56" s="182"/>
      <c r="GA56" s="182"/>
      <c r="GB56" s="182"/>
      <c r="GC56" s="182"/>
      <c r="GD56" s="182"/>
      <c r="GE56" s="182"/>
      <c r="GF56" s="182"/>
      <c r="GG56" s="182"/>
      <c r="GH56" s="182"/>
      <c r="GI56" s="182"/>
      <c r="GJ56" s="182"/>
      <c r="GK56" s="182"/>
      <c r="GL56" s="182"/>
      <c r="GM56" s="182"/>
      <c r="GN56" s="182"/>
      <c r="GO56" s="182"/>
      <c r="GP56" s="182"/>
      <c r="GQ56" s="182"/>
      <c r="GR56" s="182"/>
      <c r="GS56" s="182"/>
      <c r="GT56" s="182"/>
      <c r="GU56" s="182"/>
      <c r="GV56" s="182"/>
      <c r="GW56" s="182"/>
      <c r="GX56" s="182"/>
      <c r="GY56" s="182"/>
      <c r="GZ56" s="182"/>
      <c r="HA56" s="182"/>
      <c r="HB56" s="182"/>
      <c r="HC56" s="182"/>
    </row>
    <row r="57" spans="2:211" x14ac:dyDescent="0.2">
      <c r="B57" s="31"/>
      <c r="C57" s="31"/>
      <c r="D57" s="31"/>
      <c r="H57" s="35"/>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c r="EO57" s="182"/>
      <c r="EP57" s="182"/>
      <c r="EQ57" s="182"/>
      <c r="ER57" s="182"/>
      <c r="ES57" s="182"/>
      <c r="ET57" s="182"/>
      <c r="EU57" s="182"/>
      <c r="EV57" s="182"/>
      <c r="EW57" s="182"/>
      <c r="EX57" s="182"/>
      <c r="EY57" s="182"/>
      <c r="EZ57" s="182"/>
      <c r="FA57" s="182"/>
      <c r="FB57" s="182"/>
      <c r="FC57" s="182"/>
      <c r="FD57" s="182"/>
      <c r="FE57" s="182"/>
      <c r="FF57" s="182"/>
      <c r="FG57" s="182"/>
      <c r="FH57" s="182"/>
      <c r="FI57" s="182"/>
      <c r="FJ57" s="182"/>
      <c r="FK57" s="182"/>
      <c r="FL57" s="182"/>
      <c r="FM57" s="182"/>
      <c r="FN57" s="182"/>
      <c r="FO57" s="182"/>
      <c r="FP57" s="182"/>
      <c r="FQ57" s="182"/>
      <c r="FR57" s="182"/>
      <c r="FS57" s="182"/>
      <c r="FT57" s="182"/>
      <c r="FU57" s="182"/>
      <c r="FV57" s="182"/>
      <c r="FW57" s="182"/>
      <c r="FX57" s="182"/>
      <c r="FY57" s="182"/>
      <c r="FZ57" s="182"/>
      <c r="GA57" s="182"/>
      <c r="GB57" s="182"/>
      <c r="GC57" s="182"/>
      <c r="GD57" s="182"/>
      <c r="GE57" s="182"/>
      <c r="GF57" s="182"/>
      <c r="GG57" s="182"/>
      <c r="GH57" s="182"/>
      <c r="GI57" s="182"/>
      <c r="GJ57" s="182"/>
      <c r="GK57" s="182"/>
      <c r="GL57" s="182"/>
      <c r="GM57" s="182"/>
      <c r="GN57" s="182"/>
      <c r="GO57" s="182"/>
      <c r="GP57" s="182"/>
      <c r="GQ57" s="182"/>
      <c r="GR57" s="182"/>
      <c r="GS57" s="182"/>
      <c r="GT57" s="182"/>
      <c r="GU57" s="182"/>
      <c r="GV57" s="182"/>
      <c r="GW57" s="182"/>
      <c r="GX57" s="182"/>
      <c r="GY57" s="182"/>
      <c r="GZ57" s="182"/>
      <c r="HA57" s="182"/>
      <c r="HB57" s="182"/>
      <c r="HC57" s="182"/>
    </row>
    <row r="58" spans="2:211" x14ac:dyDescent="0.2">
      <c r="B58" s="31"/>
      <c r="C58" s="31"/>
      <c r="D58" s="31"/>
      <c r="H58" s="35"/>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c r="FF58" s="182"/>
      <c r="FG58" s="182"/>
      <c r="FH58" s="182"/>
      <c r="FI58" s="182"/>
      <c r="FJ58" s="182"/>
      <c r="FK58" s="182"/>
      <c r="FL58" s="182"/>
      <c r="FM58" s="182"/>
      <c r="FN58" s="182"/>
      <c r="FO58" s="182"/>
      <c r="FP58" s="182"/>
      <c r="FQ58" s="182"/>
      <c r="FR58" s="182"/>
      <c r="FS58" s="182"/>
      <c r="FT58" s="182"/>
      <c r="FU58" s="182"/>
      <c r="FV58" s="182"/>
      <c r="FW58" s="182"/>
      <c r="FX58" s="182"/>
      <c r="FY58" s="182"/>
      <c r="FZ58" s="182"/>
      <c r="GA58" s="182"/>
      <c r="GB58" s="182"/>
      <c r="GC58" s="182"/>
      <c r="GD58" s="182"/>
      <c r="GE58" s="182"/>
      <c r="GF58" s="182"/>
      <c r="GG58" s="182"/>
      <c r="GH58" s="182"/>
      <c r="GI58" s="182"/>
      <c r="GJ58" s="182"/>
      <c r="GK58" s="182"/>
      <c r="GL58" s="182"/>
      <c r="GM58" s="182"/>
      <c r="GN58" s="182"/>
      <c r="GO58" s="182"/>
      <c r="GP58" s="182"/>
      <c r="GQ58" s="182"/>
      <c r="GR58" s="182"/>
      <c r="GS58" s="182"/>
      <c r="GT58" s="182"/>
      <c r="GU58" s="182"/>
      <c r="GV58" s="182"/>
      <c r="GW58" s="182"/>
      <c r="GX58" s="182"/>
      <c r="GY58" s="182"/>
      <c r="GZ58" s="182"/>
      <c r="HA58" s="182"/>
      <c r="HB58" s="182"/>
      <c r="HC58" s="182"/>
    </row>
    <row r="59" spans="2:211" x14ac:dyDescent="0.2">
      <c r="B59" s="31"/>
      <c r="C59" s="31"/>
      <c r="D59" s="31"/>
      <c r="H59" s="35"/>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c r="EO59" s="182"/>
      <c r="EP59" s="182"/>
      <c r="EQ59" s="182"/>
      <c r="ER59" s="182"/>
      <c r="ES59" s="182"/>
      <c r="ET59" s="182"/>
      <c r="EU59" s="182"/>
      <c r="EV59" s="182"/>
      <c r="EW59" s="182"/>
      <c r="EX59" s="182"/>
      <c r="EY59" s="182"/>
      <c r="EZ59" s="182"/>
      <c r="FA59" s="182"/>
      <c r="FB59" s="182"/>
      <c r="FC59" s="182"/>
      <c r="FD59" s="182"/>
      <c r="FE59" s="182"/>
      <c r="FF59" s="182"/>
      <c r="FG59" s="182"/>
      <c r="FH59" s="182"/>
      <c r="FI59" s="182"/>
      <c r="FJ59" s="182"/>
      <c r="FK59" s="182"/>
      <c r="FL59" s="182"/>
      <c r="FM59" s="182"/>
      <c r="FN59" s="182"/>
      <c r="FO59" s="182"/>
      <c r="FP59" s="182"/>
      <c r="FQ59" s="182"/>
      <c r="FR59" s="182"/>
      <c r="FS59" s="182"/>
      <c r="FT59" s="182"/>
      <c r="FU59" s="182"/>
      <c r="FV59" s="182"/>
      <c r="FW59" s="182"/>
      <c r="FX59" s="182"/>
      <c r="FY59" s="182"/>
      <c r="FZ59" s="182"/>
      <c r="GA59" s="182"/>
      <c r="GB59" s="182"/>
      <c r="GC59" s="182"/>
      <c r="GD59" s="182"/>
      <c r="GE59" s="182"/>
      <c r="GF59" s="182"/>
      <c r="GG59" s="182"/>
      <c r="GH59" s="182"/>
      <c r="GI59" s="182"/>
      <c r="GJ59" s="182"/>
      <c r="GK59" s="182"/>
      <c r="GL59" s="182"/>
      <c r="GM59" s="182"/>
      <c r="GN59" s="182"/>
      <c r="GO59" s="182"/>
      <c r="GP59" s="182"/>
      <c r="GQ59" s="182"/>
      <c r="GR59" s="182"/>
      <c r="GS59" s="182"/>
      <c r="GT59" s="182"/>
      <c r="GU59" s="182"/>
      <c r="GV59" s="182"/>
      <c r="GW59" s="182"/>
      <c r="GX59" s="182"/>
      <c r="GY59" s="182"/>
      <c r="GZ59" s="182"/>
      <c r="HA59" s="182"/>
      <c r="HB59" s="182"/>
      <c r="HC59" s="182"/>
    </row>
    <row r="60" spans="2:211" x14ac:dyDescent="0.2">
      <c r="B60" s="31"/>
      <c r="C60" s="31"/>
      <c r="D60" s="31"/>
      <c r="H60" s="35"/>
    </row>
    <row r="61" spans="2:211" x14ac:dyDescent="0.2">
      <c r="B61" s="31"/>
      <c r="C61" s="31"/>
      <c r="D61" s="31"/>
      <c r="H61" s="35"/>
    </row>
    <row r="62" spans="2:211" x14ac:dyDescent="0.2">
      <c r="B62" s="31"/>
      <c r="C62" s="31"/>
      <c r="D62" s="31"/>
      <c r="H62" s="35"/>
    </row>
    <row r="63" spans="2:211" x14ac:dyDescent="0.2">
      <c r="B63" s="31"/>
      <c r="C63" s="31"/>
      <c r="D63" s="31"/>
      <c r="H63" s="35"/>
    </row>
    <row r="64" spans="2:211" x14ac:dyDescent="0.2">
      <c r="B64" s="31"/>
      <c r="C64" s="31"/>
      <c r="D64" s="31"/>
      <c r="H64" s="35"/>
    </row>
    <row r="65" spans="2:8" x14ac:dyDescent="0.2">
      <c r="B65" s="31"/>
      <c r="C65" s="31"/>
      <c r="D65" s="31"/>
      <c r="H65" s="35"/>
    </row>
    <row r="66" spans="2:8" x14ac:dyDescent="0.2">
      <c r="B66" s="31"/>
      <c r="C66" s="31"/>
      <c r="D66" s="31"/>
      <c r="H66" s="35"/>
    </row>
    <row r="67" spans="2:8" x14ac:dyDescent="0.2">
      <c r="B67" s="31"/>
      <c r="C67" s="31"/>
      <c r="D67" s="31"/>
      <c r="H67" s="35"/>
    </row>
    <row r="68" spans="2:8" x14ac:dyDescent="0.2">
      <c r="B68" s="31"/>
      <c r="C68" s="31"/>
      <c r="D68" s="31"/>
      <c r="H68" s="35"/>
    </row>
    <row r="69" spans="2:8" x14ac:dyDescent="0.2">
      <c r="B69" s="31"/>
      <c r="C69" s="31"/>
      <c r="D69" s="31"/>
      <c r="H69" s="35"/>
    </row>
    <row r="70" spans="2:8" x14ac:dyDescent="0.2">
      <c r="B70" s="31"/>
      <c r="C70" s="31"/>
      <c r="D70" s="31"/>
      <c r="H70" s="35"/>
    </row>
    <row r="71" spans="2:8" x14ac:dyDescent="0.2">
      <c r="B71" s="31"/>
      <c r="C71" s="31"/>
      <c r="D71" s="31"/>
      <c r="H71" s="35"/>
    </row>
    <row r="72" spans="2:8" x14ac:dyDescent="0.2">
      <c r="B72" s="31"/>
      <c r="C72" s="31"/>
      <c r="D72" s="31"/>
      <c r="H72" s="35"/>
    </row>
    <row r="73" spans="2:8" x14ac:dyDescent="0.2">
      <c r="B73" s="31"/>
      <c r="C73" s="31"/>
      <c r="D73" s="31"/>
      <c r="H73" s="35"/>
    </row>
    <row r="74" spans="2:8" x14ac:dyDescent="0.2">
      <c r="B74" s="31"/>
      <c r="C74" s="31"/>
      <c r="D74" s="31"/>
      <c r="H74" s="35"/>
    </row>
    <row r="75" spans="2:8" x14ac:dyDescent="0.2">
      <c r="B75" s="31"/>
      <c r="C75" s="31"/>
      <c r="D75" s="31"/>
      <c r="H75" s="35"/>
    </row>
    <row r="76" spans="2:8" x14ac:dyDescent="0.2">
      <c r="B76" s="31"/>
      <c r="C76" s="31"/>
      <c r="D76" s="31"/>
      <c r="H76" s="35"/>
    </row>
    <row r="77" spans="2:8" x14ac:dyDescent="0.2">
      <c r="B77" s="31"/>
      <c r="C77" s="31"/>
      <c r="D77" s="31"/>
      <c r="H77" s="35"/>
    </row>
    <row r="78" spans="2:8" x14ac:dyDescent="0.2">
      <c r="B78" s="31"/>
      <c r="C78" s="31"/>
      <c r="D78" s="31"/>
      <c r="H78" s="35"/>
    </row>
    <row r="79" spans="2:8" x14ac:dyDescent="0.2">
      <c r="B79" s="31"/>
      <c r="C79" s="31"/>
      <c r="D79" s="31"/>
      <c r="H79" s="35"/>
    </row>
    <row r="80" spans="2:8" x14ac:dyDescent="0.2">
      <c r="B80" s="31"/>
      <c r="C80" s="31"/>
      <c r="D80" s="31"/>
      <c r="H80" s="35"/>
    </row>
    <row r="81" spans="2:8" x14ac:dyDescent="0.2">
      <c r="B81" s="31"/>
      <c r="C81" s="31"/>
      <c r="D81" s="31"/>
      <c r="H81" s="35"/>
    </row>
    <row r="82" spans="2:8" x14ac:dyDescent="0.2">
      <c r="B82" s="31"/>
      <c r="C82" s="31"/>
      <c r="D82" s="31"/>
      <c r="H82" s="35"/>
    </row>
    <row r="83" spans="2:8" x14ac:dyDescent="0.2">
      <c r="B83" s="31"/>
      <c r="C83" s="31"/>
      <c r="D83" s="31"/>
      <c r="H83" s="35"/>
    </row>
    <row r="84" spans="2:8" x14ac:dyDescent="0.2">
      <c r="B84" s="31"/>
      <c r="C84" s="31"/>
      <c r="D84" s="31"/>
      <c r="H84" s="35"/>
    </row>
    <row r="85" spans="2:8" x14ac:dyDescent="0.2">
      <c r="B85" s="31"/>
      <c r="C85" s="31"/>
      <c r="D85" s="31"/>
      <c r="H85" s="35"/>
    </row>
    <row r="86" spans="2:8" x14ac:dyDescent="0.2">
      <c r="B86" s="31"/>
      <c r="C86" s="31"/>
      <c r="D86" s="31"/>
      <c r="H86" s="35"/>
    </row>
    <row r="87" spans="2:8" x14ac:dyDescent="0.2">
      <c r="B87" s="31"/>
      <c r="C87" s="31"/>
      <c r="D87" s="31"/>
      <c r="H87" s="35"/>
    </row>
    <row r="88" spans="2:8" x14ac:dyDescent="0.2">
      <c r="B88" s="31"/>
      <c r="C88" s="31"/>
      <c r="D88" s="31"/>
      <c r="H88" s="35"/>
    </row>
    <row r="89" spans="2:8" x14ac:dyDescent="0.2">
      <c r="B89" s="31"/>
      <c r="C89" s="31"/>
      <c r="D89" s="31"/>
      <c r="H89" s="35"/>
    </row>
    <row r="90" spans="2:8" x14ac:dyDescent="0.2">
      <c r="B90" s="31"/>
      <c r="C90" s="31"/>
      <c r="D90" s="31"/>
      <c r="H90" s="35"/>
    </row>
    <row r="91" spans="2:8" x14ac:dyDescent="0.2">
      <c r="B91" s="31"/>
      <c r="C91" s="31"/>
      <c r="D91" s="31"/>
      <c r="H91" s="35"/>
    </row>
    <row r="92" spans="2:8" x14ac:dyDescent="0.2">
      <c r="B92" s="31"/>
      <c r="C92" s="31"/>
      <c r="D92" s="31"/>
      <c r="H92" s="35"/>
    </row>
    <row r="93" spans="2:8" x14ac:dyDescent="0.2">
      <c r="B93" s="31"/>
      <c r="C93" s="31"/>
      <c r="D93" s="31"/>
      <c r="H93" s="35"/>
    </row>
    <row r="94" spans="2:8" x14ac:dyDescent="0.2">
      <c r="B94" s="31"/>
      <c r="C94" s="31"/>
      <c r="D94" s="31"/>
      <c r="H94" s="35"/>
    </row>
    <row r="95" spans="2:8" x14ac:dyDescent="0.2">
      <c r="B95" s="31"/>
      <c r="C95" s="31"/>
      <c r="D95" s="31"/>
      <c r="H95" s="35"/>
    </row>
    <row r="96" spans="2:8" x14ac:dyDescent="0.2">
      <c r="B96" s="31"/>
      <c r="C96" s="31"/>
      <c r="D96" s="31"/>
      <c r="H96" s="35"/>
    </row>
    <row r="97" spans="2:8" x14ac:dyDescent="0.2">
      <c r="B97" s="31"/>
      <c r="C97" s="31"/>
      <c r="D97" s="31"/>
      <c r="H97" s="35"/>
    </row>
    <row r="98" spans="2:8" x14ac:dyDescent="0.2">
      <c r="B98" s="31"/>
      <c r="C98" s="31"/>
      <c r="D98" s="31"/>
      <c r="H98" s="35"/>
    </row>
    <row r="99" spans="2:8" x14ac:dyDescent="0.2">
      <c r="B99" s="31"/>
      <c r="C99" s="31"/>
      <c r="D99" s="31"/>
      <c r="H99" s="35"/>
    </row>
    <row r="100" spans="2:8" x14ac:dyDescent="0.2">
      <c r="B100" s="31"/>
      <c r="C100" s="31"/>
      <c r="D100" s="31"/>
      <c r="H100" s="35"/>
    </row>
    <row r="101" spans="2:8" x14ac:dyDescent="0.2">
      <c r="B101" s="31"/>
      <c r="C101" s="31"/>
      <c r="D101" s="31"/>
      <c r="H101" s="35"/>
    </row>
    <row r="102" spans="2:8" x14ac:dyDescent="0.2">
      <c r="B102" s="31"/>
      <c r="C102" s="31"/>
      <c r="D102" s="31"/>
      <c r="H102" s="35"/>
    </row>
    <row r="103" spans="2:8" x14ac:dyDescent="0.2">
      <c r="B103" s="31"/>
      <c r="C103" s="31"/>
      <c r="D103" s="31"/>
      <c r="H103" s="35"/>
    </row>
    <row r="104" spans="2:8" x14ac:dyDescent="0.2">
      <c r="B104" s="31"/>
      <c r="C104" s="31"/>
      <c r="D104" s="31"/>
      <c r="H104" s="35"/>
    </row>
    <row r="105" spans="2:8" x14ac:dyDescent="0.2">
      <c r="B105" s="31"/>
      <c r="C105" s="31"/>
      <c r="D105" s="31"/>
      <c r="H105" s="35"/>
    </row>
    <row r="106" spans="2:8" x14ac:dyDescent="0.2">
      <c r="B106" s="31"/>
      <c r="C106" s="31"/>
      <c r="D106" s="31"/>
      <c r="H106" s="35"/>
    </row>
    <row r="107" spans="2:8" x14ac:dyDescent="0.2">
      <c r="B107" s="31"/>
      <c r="C107" s="31"/>
      <c r="D107" s="31"/>
      <c r="H107" s="35"/>
    </row>
    <row r="108" spans="2:8" x14ac:dyDescent="0.2">
      <c r="B108" s="31"/>
      <c r="C108" s="31"/>
      <c r="D108" s="31"/>
      <c r="H108" s="35"/>
    </row>
    <row r="109" spans="2:8" x14ac:dyDescent="0.2">
      <c r="B109" s="31"/>
      <c r="C109" s="31"/>
      <c r="D109" s="31"/>
      <c r="H109" s="35"/>
    </row>
    <row r="110" spans="2:8" x14ac:dyDescent="0.2">
      <c r="B110" s="31"/>
      <c r="C110" s="31"/>
      <c r="D110" s="31"/>
      <c r="H110" s="35"/>
    </row>
    <row r="111" spans="2:8" x14ac:dyDescent="0.2">
      <c r="B111" s="31"/>
      <c r="C111" s="31"/>
      <c r="D111" s="31"/>
      <c r="H111" s="35"/>
    </row>
    <row r="112" spans="2:8" x14ac:dyDescent="0.2">
      <c r="B112" s="31"/>
      <c r="C112" s="31"/>
      <c r="D112" s="31"/>
      <c r="H112" s="35"/>
    </row>
    <row r="113" spans="2:8" x14ac:dyDescent="0.2">
      <c r="B113" s="31"/>
      <c r="C113" s="31"/>
      <c r="D113" s="31"/>
      <c r="H113" s="35"/>
    </row>
    <row r="114" spans="2:8" x14ac:dyDescent="0.2">
      <c r="B114" s="31"/>
      <c r="C114" s="31"/>
      <c r="D114" s="31"/>
      <c r="H114" s="35"/>
    </row>
    <row r="115" spans="2:8" x14ac:dyDescent="0.2">
      <c r="B115" s="31"/>
      <c r="C115" s="31"/>
      <c r="D115" s="31"/>
      <c r="H115" s="35"/>
    </row>
    <row r="116" spans="2:8" x14ac:dyDescent="0.2">
      <c r="B116" s="31"/>
      <c r="C116" s="31"/>
      <c r="D116" s="31"/>
      <c r="H116" s="35"/>
    </row>
    <row r="117" spans="2:8" x14ac:dyDescent="0.2">
      <c r="B117" s="31"/>
      <c r="C117" s="31"/>
      <c r="D117" s="31"/>
      <c r="H117" s="35"/>
    </row>
    <row r="118" spans="2:8" x14ac:dyDescent="0.2">
      <c r="B118" s="31"/>
      <c r="C118" s="31"/>
      <c r="D118" s="31"/>
      <c r="H118" s="35"/>
    </row>
    <row r="119" spans="2:8" x14ac:dyDescent="0.2">
      <c r="B119" s="31"/>
      <c r="C119" s="31"/>
      <c r="D119" s="31"/>
      <c r="H119" s="35"/>
    </row>
    <row r="120" spans="2:8" x14ac:dyDescent="0.2">
      <c r="B120" s="31"/>
      <c r="C120" s="31"/>
      <c r="D120" s="31"/>
      <c r="H120" s="35"/>
    </row>
    <row r="121" spans="2:8" x14ac:dyDescent="0.2">
      <c r="B121" s="31"/>
      <c r="C121" s="31"/>
      <c r="D121" s="31"/>
      <c r="H121" s="35"/>
    </row>
    <row r="122" spans="2:8" x14ac:dyDescent="0.2">
      <c r="B122" s="31"/>
      <c r="C122" s="31"/>
      <c r="D122" s="31"/>
      <c r="H122" s="35"/>
    </row>
    <row r="123" spans="2:8" x14ac:dyDescent="0.2">
      <c r="B123" s="31"/>
      <c r="C123" s="31"/>
      <c r="D123" s="31"/>
      <c r="H123" s="35"/>
    </row>
    <row r="124" spans="2:8" x14ac:dyDescent="0.2">
      <c r="B124" s="31"/>
      <c r="C124" s="31"/>
      <c r="D124" s="31"/>
      <c r="H124" s="35"/>
    </row>
    <row r="125" spans="2:8" x14ac:dyDescent="0.2">
      <c r="B125" s="31"/>
      <c r="C125" s="31"/>
      <c r="D125" s="31"/>
      <c r="H125" s="35"/>
    </row>
    <row r="126" spans="2:8" x14ac:dyDescent="0.2">
      <c r="B126" s="31"/>
      <c r="C126" s="31"/>
      <c r="D126" s="31"/>
      <c r="H126" s="35"/>
    </row>
    <row r="127" spans="2:8" x14ac:dyDescent="0.2">
      <c r="B127" s="31"/>
      <c r="C127" s="31"/>
      <c r="D127" s="31"/>
      <c r="H127" s="35"/>
    </row>
    <row r="128" spans="2:8" x14ac:dyDescent="0.2">
      <c r="B128" s="31"/>
      <c r="C128" s="31"/>
      <c r="D128" s="31"/>
      <c r="H128" s="35"/>
    </row>
    <row r="129" spans="2:8" x14ac:dyDescent="0.2">
      <c r="B129" s="31"/>
      <c r="C129" s="31"/>
      <c r="D129" s="31"/>
      <c r="H129" s="35"/>
    </row>
    <row r="130" spans="2:8" x14ac:dyDescent="0.2">
      <c r="B130" s="31"/>
      <c r="C130" s="31"/>
      <c r="D130" s="31"/>
      <c r="H130" s="35"/>
    </row>
    <row r="131" spans="2:8" x14ac:dyDescent="0.2">
      <c r="B131" s="31"/>
      <c r="C131" s="31"/>
      <c r="D131" s="31"/>
      <c r="H131" s="35"/>
    </row>
    <row r="132" spans="2:8" x14ac:dyDescent="0.2">
      <c r="B132" s="31"/>
      <c r="C132" s="31"/>
      <c r="D132" s="31"/>
      <c r="H132" s="35"/>
    </row>
    <row r="133" spans="2:8" x14ac:dyDescent="0.2">
      <c r="B133" s="31"/>
      <c r="C133" s="31"/>
      <c r="D133" s="31"/>
      <c r="H133" s="35"/>
    </row>
    <row r="134" spans="2:8" x14ac:dyDescent="0.2">
      <c r="B134" s="31"/>
      <c r="C134" s="31"/>
      <c r="D134" s="31"/>
      <c r="H134" s="35"/>
    </row>
    <row r="135" spans="2:8" x14ac:dyDescent="0.2">
      <c r="B135" s="31"/>
      <c r="C135" s="31"/>
      <c r="D135" s="31"/>
      <c r="H135" s="35"/>
    </row>
    <row r="136" spans="2:8" x14ac:dyDescent="0.2">
      <c r="B136" s="31"/>
      <c r="C136" s="31"/>
      <c r="D136" s="31"/>
      <c r="H136" s="35"/>
    </row>
    <row r="137" spans="2:8" x14ac:dyDescent="0.2">
      <c r="B137" s="31"/>
      <c r="C137" s="31"/>
      <c r="D137" s="31"/>
      <c r="H137" s="35"/>
    </row>
    <row r="138" spans="2:8" x14ac:dyDescent="0.2">
      <c r="B138" s="31"/>
      <c r="C138" s="31"/>
      <c r="D138" s="31"/>
      <c r="H138" s="35"/>
    </row>
    <row r="139" spans="2:8" x14ac:dyDescent="0.2">
      <c r="B139" s="31"/>
      <c r="C139" s="31"/>
      <c r="D139" s="31"/>
      <c r="H139" s="35"/>
    </row>
    <row r="140" spans="2:8" x14ac:dyDescent="0.2">
      <c r="B140" s="31"/>
      <c r="C140" s="31"/>
      <c r="D140" s="31"/>
      <c r="H140" s="35"/>
    </row>
    <row r="141" spans="2:8" x14ac:dyDescent="0.2">
      <c r="B141" s="31"/>
      <c r="C141" s="31"/>
      <c r="D141" s="31"/>
      <c r="H141" s="35"/>
    </row>
    <row r="142" spans="2:8" x14ac:dyDescent="0.2">
      <c r="B142" s="31"/>
      <c r="C142" s="31"/>
      <c r="D142" s="31"/>
      <c r="H142" s="35"/>
    </row>
    <row r="143" spans="2:8" x14ac:dyDescent="0.2">
      <c r="B143" s="31"/>
      <c r="C143" s="31"/>
      <c r="D143" s="31"/>
      <c r="H143" s="35"/>
    </row>
    <row r="144" spans="2:8" x14ac:dyDescent="0.2">
      <c r="B144" s="31"/>
      <c r="C144" s="31"/>
      <c r="D144" s="31"/>
      <c r="H144" s="35"/>
    </row>
    <row r="145" spans="2:8" x14ac:dyDescent="0.2">
      <c r="B145" s="31"/>
      <c r="C145" s="31"/>
      <c r="D145" s="31"/>
      <c r="H145" s="35"/>
    </row>
    <row r="146" spans="2:8" x14ac:dyDescent="0.2">
      <c r="B146" s="31"/>
      <c r="C146" s="31"/>
      <c r="D146" s="31"/>
      <c r="H146" s="35"/>
    </row>
    <row r="147" spans="2:8" x14ac:dyDescent="0.2">
      <c r="B147" s="31"/>
      <c r="C147" s="31"/>
      <c r="D147" s="31"/>
      <c r="H147" s="35"/>
    </row>
    <row r="148" spans="2:8" x14ac:dyDescent="0.2">
      <c r="B148" s="31"/>
      <c r="C148" s="31"/>
      <c r="D148" s="31"/>
      <c r="H148" s="35"/>
    </row>
    <row r="149" spans="2:8" x14ac:dyDescent="0.2">
      <c r="B149" s="31"/>
      <c r="C149" s="31"/>
      <c r="D149" s="31"/>
      <c r="H149" s="35"/>
    </row>
    <row r="150" spans="2:8" x14ac:dyDescent="0.2">
      <c r="B150" s="31"/>
      <c r="C150" s="31"/>
      <c r="D150" s="31"/>
      <c r="H150" s="35"/>
    </row>
    <row r="151" spans="2:8" x14ac:dyDescent="0.2">
      <c r="B151" s="31"/>
      <c r="C151" s="31"/>
      <c r="D151" s="31"/>
      <c r="H151" s="35"/>
    </row>
    <row r="152" spans="2:8" x14ac:dyDescent="0.2">
      <c r="B152" s="31"/>
      <c r="C152" s="31"/>
      <c r="D152" s="31"/>
      <c r="H152" s="35"/>
    </row>
    <row r="153" spans="2:8" x14ac:dyDescent="0.2">
      <c r="B153" s="31"/>
      <c r="C153" s="31"/>
      <c r="D153" s="31"/>
      <c r="H153" s="35"/>
    </row>
    <row r="154" spans="2:8" x14ac:dyDescent="0.2">
      <c r="B154" s="31"/>
      <c r="C154" s="31"/>
      <c r="D154" s="31"/>
      <c r="H154" s="35"/>
    </row>
    <row r="155" spans="2:8" x14ac:dyDescent="0.2">
      <c r="B155" s="31"/>
      <c r="C155" s="31"/>
      <c r="D155" s="31"/>
      <c r="H155" s="35"/>
    </row>
    <row r="156" spans="2:8" x14ac:dyDescent="0.2">
      <c r="B156" s="31"/>
      <c r="C156" s="31"/>
      <c r="D156" s="31"/>
      <c r="H156" s="35"/>
    </row>
    <row r="157" spans="2:8" x14ac:dyDescent="0.2">
      <c r="B157" s="31"/>
      <c r="C157" s="31"/>
      <c r="D157" s="31"/>
      <c r="H157" s="35"/>
    </row>
    <row r="158" spans="2:8" x14ac:dyDescent="0.2">
      <c r="B158" s="31"/>
      <c r="C158" s="31"/>
      <c r="D158" s="31"/>
      <c r="H158" s="35"/>
    </row>
    <row r="159" spans="2:8" x14ac:dyDescent="0.2">
      <c r="B159" s="31"/>
      <c r="C159" s="31"/>
      <c r="D159" s="31"/>
      <c r="H159" s="35"/>
    </row>
    <row r="160" spans="2:8" x14ac:dyDescent="0.2">
      <c r="B160" s="31"/>
      <c r="C160" s="31"/>
      <c r="D160" s="31"/>
      <c r="H160" s="35"/>
    </row>
    <row r="161" spans="2:8" x14ac:dyDescent="0.2">
      <c r="B161" s="31"/>
      <c r="C161" s="31"/>
      <c r="D161" s="31"/>
      <c r="H161" s="35"/>
    </row>
  </sheetData>
  <sheetProtection algorithmName="SHA-512" hashValue="rGL9rZ5s9Lt8K6alAuoZK4HtTLKh9F8r0oZlFhJ5EcnvNHinG+8Sj8PFFUZPmaesPYuMrTA3pyxsbKBv6cQwTw==" saltValue="zk/TyqCv1K9MwSKxuUVXWQ==" spinCount="100000" sheet="1" selectLockedCells="1" autoFilter="0"/>
  <autoFilter ref="A1:X27"/>
  <customSheetViews>
    <customSheetView guid="{BA740DD0-A8D6-4FF1-911F-75E2817B4FB3}" fitToPage="1" hiddenColumns="1" showRuler="0" topLeftCell="B1">
      <pane ySplit="1" topLeftCell="A29" activePane="bottomLeft" state="frozenSplit"/>
      <selection pane="bottomLeft" activeCell="P40" sqref="P40"/>
      <pageMargins left="0.7" right="0.7" top="0.78740157499999996" bottom="0.78740157499999996" header="0.3" footer="0.3"/>
      <pageSetup paperSize="8" fitToHeight="0" orientation="landscape"/>
      <headerFooter alignWithMargins="0">
        <oddHeader>&amp;L&amp;9Prioritätenliste Investitionsplanung 2013 - 2016&amp;C&amp;9Kategorie 0&amp;R&amp;9Unabweisbare Investitionsauszahlungen wegen Gesetz, Verträgen, begonnene Großmaßnahmen</oddHeader>
        <oddFooter>&amp;L&amp;9Version vom &amp;D&amp;C&amp;9alle Werte in EUR&amp;R&amp;9Seite &amp;P von &amp;N</oddFooter>
      </headerFooter>
    </customSheetView>
    <customSheetView guid="{DDB149D1-98B3-4233-B23A-7A407F4FB8C1}" showGridLines="0" fitToPage="1" showAutoFilter="1" hiddenColumns="1">
      <pane xSplit="9" ySplit="1" topLeftCell="K2" activePane="bottomRight" state="frozen"/>
      <selection pane="bottomRight" activeCell="L36" sqref="L36"/>
      <pageMargins left="0.51181102362204722" right="0.11811023622047245" top="0.55118110236220474" bottom="0.55118110236220474" header="0.31496062992125984" footer="0.31496062992125984"/>
      <pageSetup paperSize="8" scale="51" fitToHeight="0" orientation="landscape" r:id="rId1"/>
      <headerFooter alignWithMargins="0">
        <oddHeader>&amp;L&amp;9Prioritätenliste Investitionsplanung 2022 - 2025&amp;C&amp;"Arial,Fett"&amp;11Kategorie 1&amp;R&amp;9Unabweisbare Investitionsauszahlungen wegen Gesetz, Verträgen, begonnene Großmaßnahmen</oddHeader>
        <oddFooter>&amp;L&amp;9Version vom &amp;D&amp;C&amp;9alle Werte in EUR&amp;R&amp;9Seite &amp;P von &amp;N</oddFooter>
      </headerFooter>
      <autoFilter ref="A1:X36"/>
    </customSheetView>
  </customSheetViews>
  <phoneticPr fontId="20" type="noConversion"/>
  <conditionalFormatting sqref="U2:V25">
    <cfRule type="cellIs" dxfId="463" priority="407" operator="lessThan">
      <formula>0</formula>
    </cfRule>
    <cfRule type="cellIs" dxfId="462" priority="408" operator="greaterThan">
      <formula>0</formula>
    </cfRule>
    <cfRule type="cellIs" dxfId="461" priority="409" operator="equal">
      <formula>0</formula>
    </cfRule>
  </conditionalFormatting>
  <conditionalFormatting sqref="R23 T23 P23 N23">
    <cfRule type="expression" dxfId="460" priority="21654">
      <formula>ISBLANK(N23:AA49)</formula>
    </cfRule>
  </conditionalFormatting>
  <conditionalFormatting sqref="G4:I4">
    <cfRule type="expression" dxfId="459" priority="21660">
      <formula>ISBLANK(G4:V24)</formula>
    </cfRule>
  </conditionalFormatting>
  <conditionalFormatting sqref="D4">
    <cfRule type="expression" dxfId="458" priority="21664">
      <formula>ISBLANK(D4:V24)</formula>
    </cfRule>
  </conditionalFormatting>
  <conditionalFormatting sqref="D3">
    <cfRule type="expression" dxfId="457" priority="21670">
      <formula>ISBLANK(D3:V24)</formula>
    </cfRule>
  </conditionalFormatting>
  <conditionalFormatting sqref="G3:I3">
    <cfRule type="expression" dxfId="456" priority="23965">
      <formula>ISBLANK(G3:V24)</formula>
    </cfRule>
  </conditionalFormatting>
  <conditionalFormatting sqref="E4:F4">
    <cfRule type="expression" dxfId="455" priority="33647">
      <formula>ISBLANK(E4:U24)</formula>
    </cfRule>
  </conditionalFormatting>
  <conditionalFormatting sqref="E3:F3">
    <cfRule type="expression" dxfId="454" priority="33652">
      <formula>ISBLANK(E3:U24)</formula>
    </cfRule>
  </conditionalFormatting>
  <conditionalFormatting sqref="A4:C4">
    <cfRule type="expression" dxfId="453" priority="47219">
      <formula>ISBLANK(A4:T24)</formula>
    </cfRule>
  </conditionalFormatting>
  <conditionalFormatting sqref="A3:C3">
    <cfRule type="expression" dxfId="452" priority="47220">
      <formula>ISBLANK(A3:T24)</formula>
    </cfRule>
  </conditionalFormatting>
  <conditionalFormatting sqref="J4">
    <cfRule type="expression" dxfId="451" priority="47913">
      <formula>ISBLANK(J4:X24)</formula>
    </cfRule>
  </conditionalFormatting>
  <conditionalFormatting sqref="L24">
    <cfRule type="expression" dxfId="450" priority="75683">
      <formula>ISBLANK(L24:Y31)</formula>
    </cfRule>
  </conditionalFormatting>
  <conditionalFormatting sqref="L25">
    <cfRule type="expression" dxfId="449" priority="76941">
      <formula>ISBLANK(L25:Y31)</formula>
    </cfRule>
  </conditionalFormatting>
  <conditionalFormatting sqref="N9 P9 T9 K9 K19:K20">
    <cfRule type="expression" dxfId="448" priority="77549">
      <formula>ISBLANK(K9:X27)</formula>
    </cfRule>
  </conditionalFormatting>
  <conditionalFormatting sqref="L19:L20 K23 K2:L2">
    <cfRule type="expression" dxfId="447" priority="77820">
      <formula>ISBLANK(K2:X16)</formula>
    </cfRule>
  </conditionalFormatting>
  <conditionalFormatting sqref="L23 K24:K25">
    <cfRule type="expression" dxfId="446" priority="77845">
      <formula>ISBLANK(K23:X33)</formula>
    </cfRule>
  </conditionalFormatting>
  <conditionalFormatting sqref="N24:N25 P24:P25 R24:R25 T24:T25">
    <cfRule type="expression" dxfId="445" priority="78855">
      <formula>ISBLANK(N24:AA46)</formula>
    </cfRule>
  </conditionalFormatting>
  <conditionalFormatting sqref="L3">
    <cfRule type="expression" dxfId="444" priority="87571">
      <formula>ISBLANK(L3:Y25)</formula>
    </cfRule>
  </conditionalFormatting>
  <conditionalFormatting sqref="E2:F2">
    <cfRule type="expression" dxfId="443" priority="103588">
      <formula>ISBLANK(E2:U16)</formula>
    </cfRule>
  </conditionalFormatting>
  <conditionalFormatting sqref="L17:L18 K15:K16 K3">
    <cfRule type="expression" dxfId="442" priority="132784">
      <formula>ISBLANK(K3:X16)</formula>
    </cfRule>
  </conditionalFormatting>
  <conditionalFormatting sqref="C18:G18">
    <cfRule type="expression" dxfId="441" priority="132809">
      <formula>ISBLANK(C18:S55)</formula>
    </cfRule>
  </conditionalFormatting>
  <conditionalFormatting sqref="G3">
    <cfRule type="expression" dxfId="440" priority="132898">
      <formula>ISBLANK(G3:W16)</formula>
    </cfRule>
  </conditionalFormatting>
  <conditionalFormatting sqref="R21:R22 T21:T22 P21:P22 N21:N22">
    <cfRule type="expression" dxfId="439" priority="136147">
      <formula>ISBLANK(N21:AA48)</formula>
    </cfRule>
  </conditionalFormatting>
  <conditionalFormatting sqref="L21:L22">
    <cfRule type="expression" dxfId="438" priority="136247">
      <formula>ISBLANK(L21:Y32)</formula>
    </cfRule>
  </conditionalFormatting>
  <conditionalFormatting sqref="N18 P18 R18 T18">
    <cfRule type="expression" dxfId="437" priority="136418">
      <formula>ISBLANK(N18:AA46)</formula>
    </cfRule>
  </conditionalFormatting>
  <conditionalFormatting sqref="N19:N20 P19:P20 R19:R20 T19:T20">
    <cfRule type="expression" dxfId="436" priority="136434">
      <formula>ISBLANK(N19:AA49)</formula>
    </cfRule>
  </conditionalFormatting>
  <conditionalFormatting sqref="D2">
    <cfRule type="expression" dxfId="435" priority="136472">
      <formula>ISBLANK(D2:V16)</formula>
    </cfRule>
  </conditionalFormatting>
  <conditionalFormatting sqref="G2:I2">
    <cfRule type="expression" dxfId="434" priority="136473">
      <formula>ISBLANK(G2:V16)</formula>
    </cfRule>
  </conditionalFormatting>
  <conditionalFormatting sqref="A2:C2">
    <cfRule type="expression" dxfId="433" priority="136474">
      <formula>ISBLANK(A2:T16)</formula>
    </cfRule>
  </conditionalFormatting>
  <conditionalFormatting sqref="G4">
    <cfRule type="expression" dxfId="432" priority="136476">
      <formula>ISBLANK(G4:W16)</formula>
    </cfRule>
  </conditionalFormatting>
  <conditionalFormatting sqref="N10 K10:K12 P10 R10 T10 K8">
    <cfRule type="expression" dxfId="431" priority="136618">
      <formula>ISBLANK(K8:X25)</formula>
    </cfRule>
  </conditionalFormatting>
  <conditionalFormatting sqref="J3">
    <cfRule type="expression" dxfId="430" priority="137999">
      <formula>ISBLANK(J3:X24)</formula>
    </cfRule>
  </conditionalFormatting>
  <conditionalFormatting sqref="K17:K18 K14">
    <cfRule type="expression" dxfId="429" priority="148753">
      <formula>ISBLANK(K14:X30)</formula>
    </cfRule>
  </conditionalFormatting>
  <conditionalFormatting sqref="J2">
    <cfRule type="expression" dxfId="428" priority="148758">
      <formula>ISBLANK(J2:X16)</formula>
    </cfRule>
  </conditionalFormatting>
  <conditionalFormatting sqref="K13 K21:K22">
    <cfRule type="expression" dxfId="427" priority="148761">
      <formula>ISBLANK(K13:X28)</formula>
    </cfRule>
  </conditionalFormatting>
  <conditionalFormatting sqref="K5:K6 L4">
    <cfRule type="expression" dxfId="426" priority="148785">
      <formula>ISBLANK(K4:X25)</formula>
    </cfRule>
  </conditionalFormatting>
  <conditionalFormatting sqref="K4">
    <cfRule type="expression" dxfId="425" priority="148787">
      <formula>ISBLANK(K4:X16)</formula>
    </cfRule>
  </conditionalFormatting>
  <conditionalFormatting sqref="I5">
    <cfRule type="expression" dxfId="316" priority="1">
      <formula>ISBLANK(I5:X25)</formula>
    </cfRule>
  </conditionalFormatting>
  <pageMargins left="0.51181102362204722" right="0.11811023622047245" top="0.55118110236220474" bottom="0.55118110236220474" header="0.31496062992125984" footer="0.31496062992125984"/>
  <pageSetup paperSize="8" scale="79" orientation="landscape" r:id="rId2"/>
  <headerFooter alignWithMargins="0">
    <oddHeader>&amp;L&amp;9Prioritätenliste Investitionsplanung 2024 - 2027&amp;C&amp;"Arial,Fett"&amp;11Kategorie 1&amp;R&amp;9Unabweisbare Investitionsauszahlungen wegen Gesetz, Verträgen, begonnene Großmaßnahmen</oddHeader>
    <oddFooter>&amp;L&amp;9Version vom &amp;D&amp;C&amp;9alle Werte in EUR&amp;R&amp;9Seite &amp;P von &amp;N</oddFooter>
  </headerFooter>
  <customProperties>
    <customPr name="layoutContexts" r:id="rId3"/>
  </customProperties>
  <ignoredErrors>
    <ignoredError sqref="G20" numberStoredAsText="1"/>
  </ignoredErrors>
  <legacyDrawing r:id="rId4"/>
  <picture r:id="rId5"/>
  <extLst>
    <ext xmlns:x14="http://schemas.microsoft.com/office/spreadsheetml/2009/9/main" uri="{78C0D931-6437-407d-A8EE-F0AAD7539E65}">
      <x14:conditionalFormattings>
        <x14:conditionalFormatting xmlns:xm="http://schemas.microsoft.com/office/excel/2006/main">
          <x14:cfRule type="expression" priority="33809" id="{4CE03115-AD66-4D2F-8FF3-5B44BC8389DD}">
            <xm:f>ISBLANK('Kat 3'!B14:U92)</xm:f>
            <x14:dxf>
              <fill>
                <patternFill>
                  <bgColor theme="5" tint="0.39994506668294322"/>
                </patternFill>
              </fill>
            </x14:dxf>
          </x14:cfRule>
          <xm:sqref>A5</xm:sqref>
        </x14:conditionalFormatting>
        <x14:conditionalFormatting xmlns:xm="http://schemas.microsoft.com/office/excel/2006/main">
          <x14:cfRule type="expression" priority="33810" id="{2C275768-1D02-45BE-B98C-644C4E3C7FC8}">
            <xm:f>ISBLANK('Kat 3'!C14:U92)</xm:f>
            <x14:dxf>
              <fill>
                <patternFill>
                  <bgColor theme="5" tint="0.39994506668294322"/>
                </patternFill>
              </fill>
            </x14:dxf>
          </x14:cfRule>
          <xm:sqref>B5</xm:sqref>
        </x14:conditionalFormatting>
        <x14:conditionalFormatting xmlns:xm="http://schemas.microsoft.com/office/excel/2006/main">
          <x14:cfRule type="expression" priority="33863" id="{E90DFCA7-9F1F-47C8-BBCD-EA18D2CE1524}">
            <xm:f>ISBLANK('Kat 3'!I14:X92)</xm:f>
            <x14:dxf>
              <fill>
                <patternFill>
                  <bgColor theme="5" tint="0.39994506668294322"/>
                </patternFill>
              </fill>
            </x14:dxf>
          </x14:cfRule>
          <xm:sqref>H5</xm:sqref>
        </x14:conditionalFormatting>
        <x14:conditionalFormatting xmlns:xm="http://schemas.microsoft.com/office/excel/2006/main">
          <x14:cfRule type="expression" priority="38864" id="{AE3CABC0-5569-48D1-9B52-C50D4C4A78ED}">
            <xm:f>ISBLANK('Kat 3'!M8:Y82)</xm:f>
            <x14:dxf>
              <fill>
                <patternFill>
                  <bgColor theme="5" tint="0.39994506668294322"/>
                </patternFill>
              </fill>
            </x14:dxf>
          </x14:cfRule>
          <xm:sqref>L8</xm:sqref>
        </x14:conditionalFormatting>
        <x14:conditionalFormatting xmlns:xm="http://schemas.microsoft.com/office/excel/2006/main">
          <x14:cfRule type="expression" priority="40" id="{87E7AA24-CEC3-4AB5-97C9-6230AF1AFB05}">
            <xm:f>ISBLANK('\\kreis-vg.de\dfs\user\61306\Umleitungen\Desktop\[Kopie von Planeingabe H+H Prioritätenliste 22-25 Stand 01.09.2021.xlsx]Kat 3'!#REF!)</xm:f>
            <x14:dxf>
              <fill>
                <patternFill>
                  <bgColor theme="5" tint="0.39994506668294322"/>
                </patternFill>
              </fill>
            </x14:dxf>
          </x14:cfRule>
          <xm:sqref>E15:F16</xm:sqref>
        </x14:conditionalFormatting>
        <x14:conditionalFormatting xmlns:xm="http://schemas.microsoft.com/office/excel/2006/main">
          <x14:cfRule type="expression" priority="44" id="{6968F39D-05D7-4BB4-BEC7-7A32E6947839}">
            <xm:f>ISBLANK('\\kreis-vg.de\dfs\user\61306\Umleitungen\Desktop\[Kopie von Planeingabe H+H Prioritätenliste 22-25 Stand 01.09.2021.xlsx]Kat 3'!#REF!)</xm:f>
            <x14:dxf>
              <fill>
                <patternFill>
                  <bgColor theme="5" tint="0.39994506668294322"/>
                </patternFill>
              </fill>
            </x14:dxf>
          </x14:cfRule>
          <xm:sqref>G15</xm:sqref>
        </x14:conditionalFormatting>
        <x14:conditionalFormatting xmlns:xm="http://schemas.microsoft.com/office/excel/2006/main">
          <x14:cfRule type="expression" priority="45" id="{C9363304-9A25-49A6-B9D1-6CEDE51F8FA8}">
            <xm:f>ISBLANK('\\kreis-vg.de\dfs\user\61306\Umleitungen\Desktop\[Kopie von Planeingabe H+H Prioritätenliste 22-25 Stand 01.09.2021.xlsx]Kat 3'!#REF!)</xm:f>
            <x14:dxf>
              <fill>
                <patternFill>
                  <bgColor theme="5" tint="0.39994506668294322"/>
                </patternFill>
              </fill>
            </x14:dxf>
          </x14:cfRule>
          <xm:sqref>C15:D16</xm:sqref>
        </x14:conditionalFormatting>
        <x14:conditionalFormatting xmlns:xm="http://schemas.microsoft.com/office/excel/2006/main">
          <x14:cfRule type="expression" priority="48" id="{19A813CF-C553-4362-AFDE-D3FB77817863}">
            <xm:f>ISBLANK('\\kreis-vg.de\dfs\user\61306\Umleitungen\Desktop\[Kopie von Planeingabe H+H Prioritätenliste 22-25 Stand 01.09.2021.xlsx]Kat 3'!#REF!)</xm:f>
            <x14:dxf>
              <fill>
                <patternFill>
                  <bgColor theme="5" tint="0.39994506668294322"/>
                </patternFill>
              </fill>
            </x14:dxf>
          </x14:cfRule>
          <xm:sqref>E14:F14</xm:sqref>
        </x14:conditionalFormatting>
        <x14:conditionalFormatting xmlns:xm="http://schemas.microsoft.com/office/excel/2006/main">
          <x14:cfRule type="expression" priority="49" id="{7647501B-EA24-4D5C-A846-587110FECDE2}">
            <xm:f>ISBLANK('\\kreis-vg.de\dfs\user\61306\Umleitungen\Desktop\[Kopie von Planeingabe H+H Prioritätenliste 22-25 Stand 01.09.2021.xlsx]Kat 3'!#REF!)</xm:f>
            <x14:dxf>
              <fill>
                <patternFill>
                  <bgColor theme="5" tint="0.39994506668294322"/>
                </patternFill>
              </fill>
            </x14:dxf>
          </x14:cfRule>
          <xm:sqref>C14:D14</xm:sqref>
        </x14:conditionalFormatting>
        <x14:conditionalFormatting xmlns:xm="http://schemas.microsoft.com/office/excel/2006/main">
          <x14:cfRule type="expression" priority="26" id="{597E1068-6455-4EED-B17E-2130103A5884}">
            <xm:f>ISBLANK('\\kreis-vg.de\dfs\user\61306\Umleitungen\Desktop\[Kopie von Planeingabe H+H Prioritätenliste 22-25 Stand 01.09.2021.xlsx]Kat 3'!#REF!)</xm:f>
            <x14:dxf>
              <fill>
                <patternFill>
                  <bgColor theme="5" tint="0.39994506668294322"/>
                </patternFill>
              </fill>
            </x14:dxf>
          </x14:cfRule>
          <xm:sqref>G17</xm:sqref>
        </x14:conditionalFormatting>
        <x14:conditionalFormatting xmlns:xm="http://schemas.microsoft.com/office/excel/2006/main">
          <x14:cfRule type="expression" priority="25" id="{38389652-C233-4AB3-A694-CF95E87BD5D1}">
            <xm:f>ISBLANK('G:\20\20.3\Planung\Planung_2024-2025\Investitionsplanung\Prioritätenliste\[Prioritätenliste 24-27 Entwurf.xlsx]Kat 3'!#REF!)</xm:f>
            <x14:dxf>
              <fill>
                <patternFill>
                  <bgColor theme="5" tint="0.39994506668294322"/>
                </patternFill>
              </fill>
            </x14:dxf>
          </x14:cfRule>
          <xm:sqref>H17</xm:sqref>
        </x14:conditionalFormatting>
        <x14:conditionalFormatting xmlns:xm="http://schemas.microsoft.com/office/excel/2006/main">
          <x14:cfRule type="expression" priority="24" id="{3BE27822-645D-41C5-B292-E6012159F1BD}">
            <xm:f>ISBLANK('G:\20\20.3\Planung\Planung_2024-2025\Investitionsplanung\Prioritätenliste\[Prioritätenliste 24-27 Entwurf.xlsx]Kat 3'!#REF!)</xm:f>
            <x14:dxf>
              <fill>
                <patternFill>
                  <bgColor theme="5" tint="0.39994506668294322"/>
                </patternFill>
              </fill>
            </x14:dxf>
          </x14:cfRule>
          <xm:sqref>I17</xm:sqref>
        </x14:conditionalFormatting>
        <x14:conditionalFormatting xmlns:xm="http://schemas.microsoft.com/office/excel/2006/main">
          <x14:cfRule type="expression" priority="23" id="{74507B50-97D6-484D-B2F9-FC9204BD5800}">
            <xm:f>ISBLANK('\\kreis-vg.de\dfs\user\61306\Umleitungen\Desktop\[Kopie von Planeingabe H+H Prioritätenliste 22-25 Stand 01.09.2021.xlsx]Kat 3'!#REF!)</xm:f>
            <x14:dxf>
              <fill>
                <patternFill>
                  <bgColor theme="5" tint="0.39994506668294322"/>
                </patternFill>
              </fill>
            </x14:dxf>
          </x14:cfRule>
          <xm:sqref>G24</xm:sqref>
        </x14:conditionalFormatting>
        <x14:conditionalFormatting xmlns:xm="http://schemas.microsoft.com/office/excel/2006/main">
          <x14:cfRule type="expression" priority="22" id="{6A953A77-0975-4916-9089-12673E095591}">
            <xm:f>ISBLANK('G:\20\20.3\Planung\Planung_2024-2025\Investitionsplanung\Prioritätenliste\[Prioritätenliste 24-27 Entwurf.xlsx]Kat 3'!#REF!)</xm:f>
            <x14:dxf>
              <fill>
                <patternFill>
                  <bgColor theme="5" tint="0.39994506668294322"/>
                </patternFill>
              </fill>
            </x14:dxf>
          </x14:cfRule>
          <xm:sqref>H24</xm:sqref>
        </x14:conditionalFormatting>
        <x14:conditionalFormatting xmlns:xm="http://schemas.microsoft.com/office/excel/2006/main">
          <x14:cfRule type="expression" priority="21" id="{B506B5F6-B7B6-4FEE-B263-58C074BC9FC2}">
            <xm:f>ISBLANK('G:\20\20.3\Planung\Planung_2024-2025\Investitionsplanung\Prioritätenliste\[Prioritätenliste 24-27 Entwurf.xlsx]Kat 3'!#REF!)</xm:f>
            <x14:dxf>
              <fill>
                <patternFill>
                  <bgColor theme="5" tint="0.39994506668294322"/>
                </patternFill>
              </fill>
            </x14:dxf>
          </x14:cfRule>
          <xm:sqref>I24</xm:sqref>
        </x14:conditionalFormatting>
        <x14:conditionalFormatting xmlns:xm="http://schemas.microsoft.com/office/excel/2006/main">
          <x14:cfRule type="expression" priority="14" id="{3CB493C3-F276-409C-ADC5-21AF82714020}">
            <xm:f>ISBLANK('G:\20\20.3\Planung\Planung_2024-2025\Investitionsplanung\Prioritätenliste\[Prioritätenliste 24-27 Entwurf.xlsx]Kat 3'!#REF!)</xm:f>
            <x14:dxf>
              <fill>
                <patternFill>
                  <bgColor theme="5" tint="0.39994506668294322"/>
                </patternFill>
              </fill>
            </x14:dxf>
          </x14:cfRule>
          <xm:sqref>I18</xm:sqref>
        </x14:conditionalFormatting>
        <x14:conditionalFormatting xmlns:xm="http://schemas.microsoft.com/office/excel/2006/main">
          <x14:cfRule type="expression" priority="15" id="{AB53606E-7441-4D39-9338-CE10007D9AED}">
            <xm:f>ISBLANK('G:\20\20.3\Planung\Planung_2024-2025\Investitionsplanung\Prioritätenliste\[Prioritätenliste 24-27 Entwurf.xlsx]Kat 3'!#REF!)</xm:f>
            <x14:dxf>
              <fill>
                <patternFill>
                  <bgColor theme="5" tint="0.39994506668294322"/>
                </patternFill>
              </fill>
            </x14:dxf>
          </x14:cfRule>
          <xm:sqref>H18</xm:sqref>
        </x14:conditionalFormatting>
        <x14:conditionalFormatting xmlns:xm="http://schemas.microsoft.com/office/excel/2006/main">
          <x14:cfRule type="expression" priority="6" id="{0D09F858-64FC-46DD-A670-15DFA540455C}">
            <xm:f>ISBLANK('\\kreis-vg.de\dfs\user\61306\Umleitungen\Desktop\[Kopie von Planeingabe H+H Prioritätenliste 22-25 Stand 01.09.2021.xlsx]Kat 3'!#REF!)</xm:f>
            <x14:dxf>
              <fill>
                <patternFill>
                  <bgColor theme="5" tint="0.39994506668294322"/>
                </patternFill>
              </fill>
            </x14:dxf>
          </x14:cfRule>
          <xm:sqref>G16</xm:sqref>
        </x14:conditionalFormatting>
        <x14:conditionalFormatting xmlns:xm="http://schemas.microsoft.com/office/excel/2006/main">
          <x14:cfRule type="expression" priority="135114" id="{A3570AB3-E16D-4F50-BEF9-8B548DBEDA57}">
            <xm:f>ISBLANK('Kat 3'!R34:Z84)</xm:f>
            <x14:dxf>
              <fill>
                <patternFill>
                  <bgColor theme="5" tint="0.39994506668294322"/>
                </patternFill>
              </fill>
            </x14:dxf>
          </x14:cfRule>
          <xm:sqref>Q10</xm:sqref>
        </x14:conditionalFormatting>
        <x14:conditionalFormatting xmlns:xm="http://schemas.microsoft.com/office/excel/2006/main">
          <x14:cfRule type="expression" priority="135118" id="{E5987A8B-7564-498A-B874-1A062283B22F}">
            <xm:f>ISBLANK('Kat 3'!P34:Z84)</xm:f>
            <x14:dxf>
              <fill>
                <patternFill>
                  <bgColor theme="5" tint="0.39994506668294322"/>
                </patternFill>
              </fill>
            </x14:dxf>
          </x14:cfRule>
          <xm:sqref>O10</xm:sqref>
        </x14:conditionalFormatting>
        <x14:conditionalFormatting xmlns:xm="http://schemas.microsoft.com/office/excel/2006/main">
          <x14:cfRule type="expression" priority="135119" id="{A3570AB3-E16D-4F50-BEF9-8B548DBEDA57}">
            <xm:f>ISBLANK('Kat 3'!T34:AA84)</xm:f>
            <x14:dxf>
              <fill>
                <patternFill>
                  <bgColor theme="5" tint="0.39994506668294322"/>
                </patternFill>
              </fill>
            </x14:dxf>
          </x14:cfRule>
          <xm:sqref>S10</xm:sqref>
        </x14:conditionalFormatting>
        <x14:conditionalFormatting xmlns:xm="http://schemas.microsoft.com/office/excel/2006/main">
          <x14:cfRule type="expression" priority="135121" id="{F4FCA44F-DA85-49EF-B46F-FB77BDA91BD0}">
            <xm:f>ISBLANK('Kat 3'!G34:W106)</xm:f>
            <x14:dxf>
              <fill>
                <patternFill>
                  <bgColor theme="5" tint="0.39994506668294322"/>
                </patternFill>
              </fill>
            </x14:dxf>
          </x14:cfRule>
          <xm:sqref>F13</xm:sqref>
        </x14:conditionalFormatting>
        <x14:conditionalFormatting xmlns:xm="http://schemas.microsoft.com/office/excel/2006/main">
          <x14:cfRule type="expression" priority="137456" id="{1AC36643-DBD0-46D9-9FAB-66EBA744F4FB}">
            <xm:f>ISBLANK('Kat 3'!I2:X64)</xm:f>
            <x14:dxf>
              <fill>
                <patternFill>
                  <bgColor theme="5" tint="0.39994506668294322"/>
                </patternFill>
              </fill>
            </x14:dxf>
          </x14:cfRule>
          <xm:sqref>H9</xm:sqref>
        </x14:conditionalFormatting>
        <x14:conditionalFormatting xmlns:xm="http://schemas.microsoft.com/office/excel/2006/main">
          <x14:cfRule type="expression" priority="138291" id="{75292511-0626-4EA7-8CC6-5EFD6C417BB8}">
            <xm:f>ISBLANK('Kat 3'!P34:Z80)</xm:f>
            <x14:dxf>
              <fill>
                <patternFill>
                  <bgColor theme="5" tint="0.39994506668294322"/>
                </patternFill>
              </fill>
            </x14:dxf>
          </x14:cfRule>
          <xm:sqref>O23</xm:sqref>
        </x14:conditionalFormatting>
        <x14:conditionalFormatting xmlns:xm="http://schemas.microsoft.com/office/excel/2006/main">
          <x14:cfRule type="expression" priority="138343" id="{D0F2DA22-5542-4738-8FB0-9DA874E22BF5}">
            <xm:f>ISBLANK('Kat 3'!K14:Y78)</xm:f>
            <x14:dxf>
              <fill>
                <patternFill>
                  <bgColor theme="5" tint="0.39994506668294322"/>
                </patternFill>
              </fill>
            </x14:dxf>
          </x14:cfRule>
          <xm:sqref>J5</xm:sqref>
        </x14:conditionalFormatting>
        <x14:conditionalFormatting xmlns:xm="http://schemas.microsoft.com/office/excel/2006/main">
          <x14:cfRule type="expression" priority="138347" id="{3E056AB6-2769-4898-910C-E92F44799323}">
            <xm:f>ISBLANK('Kat 3'!K8:Y78)</xm:f>
            <x14:dxf>
              <fill>
                <patternFill>
                  <bgColor theme="5" tint="0.39994506668294322"/>
                </patternFill>
              </fill>
            </x14:dxf>
          </x14:cfRule>
          <xm:sqref>J8</xm:sqref>
        </x14:conditionalFormatting>
        <x14:conditionalFormatting xmlns:xm="http://schemas.microsoft.com/office/excel/2006/main">
          <x14:cfRule type="expression" priority="138348" id="{6D9C2090-3AE6-4755-BD30-BB3730A07A9B}">
            <xm:f>ISBLANK('Kat 3'!B8:U78)</xm:f>
            <x14:dxf>
              <fill>
                <patternFill>
                  <bgColor theme="5" tint="0.39994506668294322"/>
                </patternFill>
              </fill>
            </x14:dxf>
          </x14:cfRule>
          <xm:sqref>A8:D8</xm:sqref>
        </x14:conditionalFormatting>
        <x14:conditionalFormatting xmlns:xm="http://schemas.microsoft.com/office/excel/2006/main">
          <x14:cfRule type="expression" priority="138370" id="{75292511-0626-4EA7-8CC6-5EFD6C417BB8}">
            <xm:f>ISBLANK('Kat 3'!P15:Z79)</xm:f>
            <x14:dxf>
              <fill>
                <patternFill>
                  <bgColor theme="5" tint="0.39994506668294322"/>
                </patternFill>
              </fill>
            </x14:dxf>
          </x14:cfRule>
          <xm:sqref>O25</xm:sqref>
        </x14:conditionalFormatting>
        <x14:conditionalFormatting xmlns:xm="http://schemas.microsoft.com/office/excel/2006/main">
          <x14:cfRule type="expression" priority="138377" id="{841CC108-9524-493A-B9F6-EBBD905AF5E4}">
            <xm:f>ISBLANK('Kat 3'!G34:W79)</xm:f>
            <x14:dxf>
              <fill>
                <patternFill>
                  <bgColor theme="5" tint="0.39994506668294322"/>
                </patternFill>
              </fill>
            </x14:dxf>
          </x14:cfRule>
          <xm:sqref>F10</xm:sqref>
        </x14:conditionalFormatting>
        <x14:conditionalFormatting xmlns:xm="http://schemas.microsoft.com/office/excel/2006/main">
          <x14:cfRule type="expression" priority="138380" id="{3E056AB6-2769-4898-910C-E92F44799323}">
            <xm:f>ISBLANK('Kat 3'!K34:Y79)</xm:f>
            <x14:dxf>
              <fill>
                <patternFill>
                  <bgColor theme="5" tint="0.39994506668294322"/>
                </patternFill>
              </fill>
            </x14:dxf>
          </x14:cfRule>
          <xm:sqref>J10</xm:sqref>
        </x14:conditionalFormatting>
        <x14:conditionalFormatting xmlns:xm="http://schemas.microsoft.com/office/excel/2006/main">
          <x14:cfRule type="expression" priority="139212" id="{5724947A-45FD-4226-A207-449A0DA96C77}">
            <xm:f>ISBLANK('Kat 3'!C112:V1048536)</xm:f>
            <x14:dxf>
              <fill>
                <patternFill>
                  <bgColor theme="5" tint="0.39994506668294322"/>
                </patternFill>
              </fill>
            </x14:dxf>
          </x14:cfRule>
          <xm:sqref>B9</xm:sqref>
        </x14:conditionalFormatting>
        <x14:conditionalFormatting xmlns:xm="http://schemas.microsoft.com/office/excel/2006/main">
          <x14:cfRule type="expression" priority="139611" id="{75292511-0626-4EA7-8CC6-5EFD6C417BB8}">
            <xm:f>ISBLANK('Kat 3'!P15:Z79)</xm:f>
            <x14:dxf>
              <fill>
                <patternFill>
                  <bgColor theme="5" tint="0.39994506668294322"/>
                </patternFill>
              </fill>
            </x14:dxf>
          </x14:cfRule>
          <xm:sqref>O21</xm:sqref>
        </x14:conditionalFormatting>
        <x14:conditionalFormatting xmlns:xm="http://schemas.microsoft.com/office/excel/2006/main">
          <x14:cfRule type="expression" priority="139612" id="{75292511-0626-4EA7-8CC6-5EFD6C417BB8}">
            <xm:f>ISBLANK('Kat 3'!P34:Z80)</xm:f>
            <x14:dxf>
              <fill>
                <patternFill>
                  <bgColor theme="5" tint="0.39994506668294322"/>
                </patternFill>
              </fill>
            </x14:dxf>
          </x14:cfRule>
          <xm:sqref>O22</xm:sqref>
        </x14:conditionalFormatting>
        <x14:conditionalFormatting xmlns:xm="http://schemas.microsoft.com/office/excel/2006/main">
          <x14:cfRule type="expression" priority="139619" id="{BE7C7240-24A6-4AB1-A057-C5B2286EEB18}">
            <xm:f>ISBLANK('Kat 3'!P15:Z80)</xm:f>
            <x14:dxf>
              <fill>
                <patternFill>
                  <bgColor theme="5" tint="0.39994506668294322"/>
                </patternFill>
              </fill>
            </x14:dxf>
          </x14:cfRule>
          <xm:sqref>O19</xm:sqref>
        </x14:conditionalFormatting>
        <x14:conditionalFormatting xmlns:xm="http://schemas.microsoft.com/office/excel/2006/main">
          <x14:cfRule type="expression" priority="139620" id="{BE7C7240-24A6-4AB1-A057-C5B2286EEB18}">
            <xm:f>ISBLANK('Kat 3'!P34:Z81)</xm:f>
            <x14:dxf>
              <fill>
                <patternFill>
                  <bgColor theme="5" tint="0.39994506668294322"/>
                </patternFill>
              </fill>
            </x14:dxf>
          </x14:cfRule>
          <xm:sqref>O20</xm:sqref>
        </x14:conditionalFormatting>
        <x14:conditionalFormatting xmlns:xm="http://schemas.microsoft.com/office/excel/2006/main">
          <x14:cfRule type="expression" priority="139693" id="{9AABEC2A-601F-4AFA-A54A-172EDEFD9BEB}">
            <xm:f>ISBLANK('Kat 3'!K8:Y115)</xm:f>
            <x14:dxf>
              <fill>
                <patternFill>
                  <bgColor theme="5" tint="0.39994506668294322"/>
                </patternFill>
              </fill>
            </x14:dxf>
          </x14:cfRule>
          <xm:sqref>J13</xm:sqref>
        </x14:conditionalFormatting>
        <x14:conditionalFormatting xmlns:xm="http://schemas.microsoft.com/office/excel/2006/main">
          <x14:cfRule type="expression" priority="139733" id="{2B5C7A76-A1D6-429F-B37D-162CABCE725C}">
            <xm:f>ISBLANK('Kat 3'!K11:Y79)</xm:f>
            <x14:dxf>
              <fill>
                <patternFill>
                  <bgColor theme="5" tint="0.39994506668294322"/>
                </patternFill>
              </fill>
            </x14:dxf>
          </x14:cfRule>
          <xm:sqref>J16</xm:sqref>
        </x14:conditionalFormatting>
        <x14:conditionalFormatting xmlns:xm="http://schemas.microsoft.com/office/excel/2006/main">
          <x14:cfRule type="expression" priority="139848" id="{2B5C7A76-A1D6-429F-B37D-162CABCE725C}">
            <xm:f>ISBLANK('Kat 3'!K11:Y78)</xm:f>
            <x14:dxf>
              <fill>
                <patternFill>
                  <bgColor theme="5" tint="0.39994506668294322"/>
                </patternFill>
              </fill>
            </x14:dxf>
          </x14:cfRule>
          <xm:sqref>J15</xm:sqref>
        </x14:conditionalFormatting>
        <x14:conditionalFormatting xmlns:xm="http://schemas.microsoft.com/office/excel/2006/main">
          <x14:cfRule type="expression" priority="139872" id="{F4FCA44F-DA85-49EF-B46F-FB77BDA91BD0}">
            <xm:f>ISBLANK('Kat 3'!F15:V106)</xm:f>
            <x14:dxf>
              <fill>
                <patternFill>
                  <bgColor theme="5" tint="0.39994506668294322"/>
                </patternFill>
              </fill>
            </x14:dxf>
          </x14:cfRule>
          <xm:sqref>E13</xm:sqref>
        </x14:conditionalFormatting>
        <x14:conditionalFormatting xmlns:xm="http://schemas.microsoft.com/office/excel/2006/main">
          <x14:cfRule type="expression" priority="139873" id="{CE848D28-A992-4113-BC00-BB3818A4DB75}">
            <xm:f>ISBLANK('Kat 3'!E15:X106)</xm:f>
            <x14:dxf>
              <fill>
                <patternFill>
                  <bgColor theme="5" tint="0.39994506668294322"/>
                </patternFill>
              </fill>
            </x14:dxf>
          </x14:cfRule>
          <xm:sqref>D13</xm:sqref>
        </x14:conditionalFormatting>
        <x14:conditionalFormatting xmlns:xm="http://schemas.microsoft.com/office/excel/2006/main">
          <x14:cfRule type="expression" priority="139891" id="{9988FFCE-D51F-46AE-85F5-A0711FC69918}">
            <xm:f>ISBLANK('Kat 3'!L15:Y84)</xm:f>
            <x14:dxf>
              <fill>
                <patternFill>
                  <bgColor theme="5" tint="0.39994506668294322"/>
                </patternFill>
              </fill>
            </x14:dxf>
          </x14:cfRule>
          <xm:sqref>K7</xm:sqref>
        </x14:conditionalFormatting>
        <x14:conditionalFormatting xmlns:xm="http://schemas.microsoft.com/office/excel/2006/main">
          <x14:cfRule type="expression" priority="139893" id="{E86EB241-0725-4421-BFC2-4D4102AE7F24}">
            <xm:f>ISBLANK('Kat 3'!F15:V77)</xm:f>
            <x14:dxf>
              <fill>
                <patternFill>
                  <bgColor theme="5" tint="0.39994506668294322"/>
                </patternFill>
              </fill>
            </x14:dxf>
          </x14:cfRule>
          <xm:sqref>E10</xm:sqref>
        </x14:conditionalFormatting>
        <x14:conditionalFormatting xmlns:xm="http://schemas.microsoft.com/office/excel/2006/main">
          <x14:cfRule type="expression" priority="139894" id="{77852A11-A621-42F8-BD29-8748D881562E}">
            <xm:f>ISBLANK('Kat 3'!E15:X77)</xm:f>
            <x14:dxf>
              <fill>
                <patternFill>
                  <bgColor theme="5" tint="0.39994506668294322"/>
                </patternFill>
              </fill>
            </x14:dxf>
          </x14:cfRule>
          <xm:sqref>D10</xm:sqref>
        </x14:conditionalFormatting>
        <x14:conditionalFormatting xmlns:xm="http://schemas.microsoft.com/office/excel/2006/main">
          <x14:cfRule type="expression" priority="139895" id="{E86EB241-0725-4421-BFC2-4D4102AE7F24}">
            <xm:f>ISBLANK('Kat 3'!F15:V77)</xm:f>
            <x14:dxf>
              <fill>
                <patternFill>
                  <bgColor theme="5" tint="0.39994506668294322"/>
                </patternFill>
              </fill>
            </x14:dxf>
          </x14:cfRule>
          <xm:sqref>E9</xm:sqref>
        </x14:conditionalFormatting>
        <x14:conditionalFormatting xmlns:xm="http://schemas.microsoft.com/office/excel/2006/main">
          <x14:cfRule type="expression" priority="139896" id="{77852A11-A621-42F8-BD29-8748D881562E}">
            <xm:f>ISBLANK('Kat 3'!E15:X77)</xm:f>
            <x14:dxf>
              <fill>
                <patternFill>
                  <bgColor theme="5" tint="0.39994506668294322"/>
                </patternFill>
              </fill>
            </x14:dxf>
          </x14:cfRule>
          <xm:sqref>D9</xm:sqref>
        </x14:conditionalFormatting>
        <x14:conditionalFormatting xmlns:xm="http://schemas.microsoft.com/office/excel/2006/main">
          <x14:cfRule type="expression" priority="139899" id="{E5987A8B-7564-498A-B874-1A062283B22F}">
            <xm:f>ISBLANK('Kat 3'!P15:Z84)</xm:f>
            <x14:dxf>
              <fill>
                <patternFill>
                  <bgColor theme="5" tint="0.39994506668294322"/>
                </patternFill>
              </fill>
            </x14:dxf>
          </x14:cfRule>
          <xm:sqref>O9</xm:sqref>
        </x14:conditionalFormatting>
        <x14:conditionalFormatting xmlns:xm="http://schemas.microsoft.com/office/excel/2006/main">
          <x14:cfRule type="expression" priority="139926" id="{75292511-0626-4EA7-8CC6-5EFD6C417BB8}">
            <xm:f>ISBLANK('Kat 3'!P15:Z78)</xm:f>
            <x14:dxf>
              <fill>
                <patternFill>
                  <bgColor theme="5" tint="0.39994506668294322"/>
                </patternFill>
              </fill>
            </x14:dxf>
          </x14:cfRule>
          <xm:sqref>O18</xm:sqref>
        </x14:conditionalFormatting>
        <x14:conditionalFormatting xmlns:xm="http://schemas.microsoft.com/office/excel/2006/main">
          <x14:cfRule type="expression" priority="139930" id="{D0F2DA22-5542-4738-8FB0-9DA874E22BF5}">
            <xm:f>ISBLANK('Kat 3'!K15:Y79)</xm:f>
            <x14:dxf>
              <fill>
                <patternFill>
                  <bgColor theme="5" tint="0.39994506668294322"/>
                </patternFill>
              </fill>
            </x14:dxf>
          </x14:cfRule>
          <xm:sqref>J7</xm:sqref>
        </x14:conditionalFormatting>
        <x14:conditionalFormatting xmlns:xm="http://schemas.microsoft.com/office/excel/2006/main">
          <x14:cfRule type="expression" priority="139937" id="{75292511-0626-4EA7-8CC6-5EFD6C417BB8}">
            <xm:f>ISBLANK('Kat 3'!P15:Z78)</xm:f>
            <x14:dxf>
              <fill>
                <patternFill>
                  <bgColor theme="5" tint="0.39994506668294322"/>
                </patternFill>
              </fill>
            </x14:dxf>
          </x14:cfRule>
          <xm:sqref>O24</xm:sqref>
        </x14:conditionalFormatting>
        <x14:conditionalFormatting xmlns:xm="http://schemas.microsoft.com/office/excel/2006/main">
          <x14:cfRule type="expression" priority="139940" id="{5EE86223-A18B-46E0-B20B-A6820DA876E9}">
            <xm:f>ISBLANK('Kat 3'!B15:U79)</xm:f>
            <x14:dxf>
              <fill>
                <patternFill>
                  <bgColor theme="5" tint="0.39994506668294322"/>
                </patternFill>
              </fill>
            </x14:dxf>
          </x14:cfRule>
          <xm:sqref>A7:D7</xm:sqref>
        </x14:conditionalFormatting>
        <x14:conditionalFormatting xmlns:xm="http://schemas.microsoft.com/office/excel/2006/main">
          <x14:cfRule type="expression" priority="139945" id="{6D9C2090-3AE6-4755-BD30-BB3730A07A9B}">
            <xm:f>ISBLANK('Kat 3'!B15:U79)</xm:f>
            <x14:dxf>
              <fill>
                <patternFill>
                  <bgColor theme="5" tint="0.39994506668294322"/>
                </patternFill>
              </fill>
            </x14:dxf>
          </x14:cfRule>
          <xm:sqref>A9 C9</xm:sqref>
        </x14:conditionalFormatting>
        <x14:conditionalFormatting xmlns:xm="http://schemas.microsoft.com/office/excel/2006/main">
          <x14:cfRule type="expression" priority="139947" id="{841CC108-9524-493A-B9F6-EBBD905AF5E4}">
            <xm:f>ISBLANK('Kat 3'!G15:W79)</xm:f>
            <x14:dxf>
              <fill>
                <patternFill>
                  <bgColor theme="5" tint="0.39994506668294322"/>
                </patternFill>
              </fill>
            </x14:dxf>
          </x14:cfRule>
          <xm:sqref>F9</xm:sqref>
        </x14:conditionalFormatting>
        <x14:conditionalFormatting xmlns:xm="http://schemas.microsoft.com/office/excel/2006/main">
          <x14:cfRule type="expression" priority="139948" id="{3E056AB6-2769-4898-910C-E92F44799323}">
            <xm:f>ISBLANK('Kat 3'!K15:Y79)</xm:f>
            <x14:dxf>
              <fill>
                <patternFill>
                  <bgColor theme="5" tint="0.39994506668294322"/>
                </patternFill>
              </fill>
            </x14:dxf>
          </x14:cfRule>
          <xm:sqref>J9</xm:sqref>
        </x14:conditionalFormatting>
        <x14:conditionalFormatting xmlns:xm="http://schemas.microsoft.com/office/excel/2006/main">
          <x14:cfRule type="expression" priority="140732" id="{1D7FEAA7-2DFE-43E8-BD85-3FA76E3843CD}">
            <xm:f>ISBLANK('Kat 3'!J14:Y112)</xm:f>
            <x14:dxf>
              <fill>
                <patternFill>
                  <bgColor theme="5" tint="0.39994506668294322"/>
                </patternFill>
              </fill>
            </x14:dxf>
          </x14:cfRule>
          <xm:sqref>I6</xm:sqref>
        </x14:conditionalFormatting>
        <x14:conditionalFormatting xmlns:xm="http://schemas.microsoft.com/office/excel/2006/main">
          <x14:cfRule type="expression" priority="140734" id="{1D7FEAA7-2DFE-43E8-BD85-3FA76E3843CD}">
            <xm:f>ISBLANK('Kat 3'!K14:Y112)</xm:f>
            <x14:dxf>
              <fill>
                <patternFill>
                  <bgColor theme="5" tint="0.39994506668294322"/>
                </patternFill>
              </fill>
            </x14:dxf>
          </x14:cfRule>
          <xm:sqref>J6</xm:sqref>
        </x14:conditionalFormatting>
        <x14:conditionalFormatting xmlns:xm="http://schemas.microsoft.com/office/excel/2006/main">
          <x14:cfRule type="expression" priority="140736" id="{BE7C7240-24A6-4AB1-A057-C5B2286EEB18}">
            <xm:f>ISBLANK('Kat 3'!K11:Y112)</xm:f>
            <x14:dxf>
              <fill>
                <patternFill>
                  <bgColor theme="5" tint="0.39994506668294322"/>
                </patternFill>
              </fill>
            </x14:dxf>
          </x14:cfRule>
          <xm:sqref>J14</xm:sqref>
        </x14:conditionalFormatting>
        <x14:conditionalFormatting xmlns:xm="http://schemas.microsoft.com/office/excel/2006/main">
          <x14:cfRule type="expression" priority="141397" id="{065F57B4-383C-4D3C-9DB4-24F9CECF3761}">
            <xm:f>ISBLANK('Kat 3'!B7:U114)</xm:f>
            <x14:dxf>
              <fill>
                <patternFill>
                  <bgColor theme="5" tint="0.39994506668294322"/>
                </patternFill>
              </fill>
            </x14:dxf>
          </x14:cfRule>
          <xm:sqref>A12:D12</xm:sqref>
        </x14:conditionalFormatting>
        <x14:conditionalFormatting xmlns:xm="http://schemas.microsoft.com/office/excel/2006/main">
          <x14:cfRule type="expression" priority="141536" id="{1D7FEAA7-2DFE-43E8-BD85-3FA76E3843CD}">
            <xm:f>ISBLANK('Kat 3'!I14:X113)</xm:f>
            <x14:dxf>
              <fill>
                <patternFill>
                  <bgColor theme="5" tint="0.39994506668294322"/>
                </patternFill>
              </fill>
            </x14:dxf>
          </x14:cfRule>
          <xm:sqref>H6</xm:sqref>
        </x14:conditionalFormatting>
        <x14:conditionalFormatting xmlns:xm="http://schemas.microsoft.com/office/excel/2006/main">
          <x14:cfRule type="expression" priority="141537" id="{B874A317-C8B4-416F-86F7-3598AD8EB201}">
            <xm:f>ISBLANK('Kat 3'!C14:U113)</xm:f>
            <x14:dxf>
              <fill>
                <patternFill>
                  <bgColor theme="5" tint="0.39994506668294322"/>
                </patternFill>
              </fill>
            </x14:dxf>
          </x14:cfRule>
          <xm:sqref>B6</xm:sqref>
        </x14:conditionalFormatting>
        <x14:conditionalFormatting xmlns:xm="http://schemas.microsoft.com/office/excel/2006/main">
          <x14:cfRule type="expression" priority="141538" id="{2485E556-AAF2-43F3-915F-7AC0A52C57CF}">
            <xm:f>ISBLANK('Kat 3'!B14:U113)</xm:f>
            <x14:dxf>
              <fill>
                <patternFill>
                  <bgColor theme="5" tint="0.39994506668294322"/>
                </patternFill>
              </fill>
            </x14:dxf>
          </x14:cfRule>
          <xm:sqref>A6</xm:sqref>
        </x14:conditionalFormatting>
        <x14:conditionalFormatting xmlns:xm="http://schemas.microsoft.com/office/excel/2006/main">
          <x14:cfRule type="expression" priority="141669" id="{AE3CABC0-5569-48D1-9B52-C50D4C4A78ED}">
            <xm:f>ISBLANK('Kat 3'!N8:Y82)</xm:f>
            <x14:dxf>
              <fill>
                <patternFill>
                  <bgColor theme="5" tint="0.39994506668294322"/>
                </patternFill>
              </fill>
            </x14:dxf>
          </x14:cfRule>
          <xm:sqref>M8</xm:sqref>
        </x14:conditionalFormatting>
        <x14:conditionalFormatting xmlns:xm="http://schemas.microsoft.com/office/excel/2006/main">
          <x14:cfRule type="expression" priority="141670" id="{00F37EF5-7E20-424F-BE8A-3FFAA3ADE82F}">
            <xm:f>ISBLANK('Kat 3'!M14:Y106)</xm:f>
            <x14:dxf>
              <fill>
                <patternFill>
                  <bgColor theme="5" tint="0.39994506668294322"/>
                </patternFill>
              </fill>
            </x14:dxf>
          </x14:cfRule>
          <xm:sqref>L5</xm:sqref>
        </x14:conditionalFormatting>
        <x14:conditionalFormatting xmlns:xm="http://schemas.microsoft.com/office/excel/2006/main">
          <x14:cfRule type="expression" priority="141672" id="{816E87F9-EEF9-4E7A-AFCB-C14E99180F91}">
            <xm:f>ISBLANK('Kat 3'!M11:Y70)</xm:f>
            <x14:dxf>
              <fill>
                <patternFill>
                  <bgColor theme="5" tint="0.39994506668294322"/>
                </patternFill>
              </fill>
            </x14:dxf>
          </x14:cfRule>
          <xm:sqref>L14</xm:sqref>
        </x14:conditionalFormatting>
        <x14:conditionalFormatting xmlns:xm="http://schemas.microsoft.com/office/excel/2006/main">
          <x14:cfRule type="expression" priority="141677" id="{AE3CABC0-5569-48D1-9B52-C50D4C4A78ED}">
            <xm:f>ISBLANK('Kat 3'!N34:Y84)</xm:f>
            <x14:dxf>
              <fill>
                <patternFill>
                  <bgColor theme="5" tint="0.39994506668294322"/>
                </patternFill>
              </fill>
            </x14:dxf>
          </x14:cfRule>
          <xm:sqref>M10</xm:sqref>
        </x14:conditionalFormatting>
        <x14:conditionalFormatting xmlns:xm="http://schemas.microsoft.com/office/excel/2006/main">
          <x14:cfRule type="expression" priority="141681" id="{F0094E66-BE03-43D8-BC2D-675B453B8F05}">
            <xm:f>ISBLANK('Kat 3'!M34:Y106)</xm:f>
            <x14:dxf>
              <fill>
                <patternFill>
                  <bgColor theme="5" tint="0.39994506668294322"/>
                </patternFill>
              </fill>
            </x14:dxf>
          </x14:cfRule>
          <xm:sqref>L13</xm:sqref>
        </x14:conditionalFormatting>
        <x14:conditionalFormatting xmlns:xm="http://schemas.microsoft.com/office/excel/2006/main">
          <x14:cfRule type="expression" priority="141683" id="{3FCA9B1F-37B4-4833-9865-D6E05D722718}">
            <xm:f>ISBLANK('Kat 3'!M11:Y84)</xm:f>
            <x14:dxf>
              <fill>
                <patternFill>
                  <bgColor theme="5" tint="0.39994506668294322"/>
                </patternFill>
              </fill>
            </x14:dxf>
          </x14:cfRule>
          <xm:sqref>L9</xm:sqref>
        </x14:conditionalFormatting>
        <x14:conditionalFormatting xmlns:xm="http://schemas.microsoft.com/office/excel/2006/main">
          <x14:cfRule type="expression" priority="141684" id="{F1DA10B5-9545-4229-BAEA-05B6D84AA8ED}">
            <xm:f>ISBLANK('Kat 3'!N34:Y80)</xm:f>
            <x14:dxf>
              <fill>
                <patternFill>
                  <bgColor theme="5" tint="0.39994506668294322"/>
                </patternFill>
              </fill>
            </x14:dxf>
          </x14:cfRule>
          <xm:sqref>M23</xm:sqref>
        </x14:conditionalFormatting>
        <x14:conditionalFormatting xmlns:xm="http://schemas.microsoft.com/office/excel/2006/main">
          <x14:cfRule type="expression" priority="141694" id="{F1DA10B5-9545-4229-BAEA-05B6D84AA8ED}">
            <xm:f>ISBLANK('Kat 3'!N15:Y79)</xm:f>
            <x14:dxf>
              <fill>
                <patternFill>
                  <bgColor theme="5" tint="0.39994506668294322"/>
                </patternFill>
              </fill>
            </x14:dxf>
          </x14:cfRule>
          <xm:sqref>M25</xm:sqref>
        </x14:conditionalFormatting>
        <x14:conditionalFormatting xmlns:xm="http://schemas.microsoft.com/office/excel/2006/main">
          <x14:cfRule type="expression" priority="141701" id="{F1DA10B5-9545-4229-BAEA-05B6D84AA8ED}">
            <xm:f>ISBLANK('Kat 3'!N15:Y79)</xm:f>
            <x14:dxf>
              <fill>
                <patternFill>
                  <bgColor theme="5" tint="0.39994506668294322"/>
                </patternFill>
              </fill>
            </x14:dxf>
          </x14:cfRule>
          <xm:sqref>M21</xm:sqref>
        </x14:conditionalFormatting>
        <x14:conditionalFormatting xmlns:xm="http://schemas.microsoft.com/office/excel/2006/main">
          <x14:cfRule type="expression" priority="141702" id="{F1DA10B5-9545-4229-BAEA-05B6D84AA8ED}">
            <xm:f>ISBLANK('Kat 3'!N34:Y80)</xm:f>
            <x14:dxf>
              <fill>
                <patternFill>
                  <bgColor theme="5" tint="0.39994506668294322"/>
                </patternFill>
              </fill>
            </x14:dxf>
          </x14:cfRule>
          <xm:sqref>M22</xm:sqref>
        </x14:conditionalFormatting>
        <x14:conditionalFormatting xmlns:xm="http://schemas.microsoft.com/office/excel/2006/main">
          <x14:cfRule type="expression" priority="141703" id="{A5CA05F7-7E4F-4BDA-8E4A-8C006F0DF0DF}">
            <xm:f>ISBLANK('Kat 3'!N15:Y80)</xm:f>
            <x14:dxf>
              <fill>
                <patternFill>
                  <bgColor theme="5" tint="0.39994506668294322"/>
                </patternFill>
              </fill>
            </x14:dxf>
          </x14:cfRule>
          <xm:sqref>M19</xm:sqref>
        </x14:conditionalFormatting>
        <x14:conditionalFormatting xmlns:xm="http://schemas.microsoft.com/office/excel/2006/main">
          <x14:cfRule type="expression" priority="141704" id="{A5CA05F7-7E4F-4BDA-8E4A-8C006F0DF0DF}">
            <xm:f>ISBLANK('Kat 3'!N34:Y81)</xm:f>
            <x14:dxf>
              <fill>
                <patternFill>
                  <bgColor theme="5" tint="0.39994506668294322"/>
                </patternFill>
              </fill>
            </x14:dxf>
          </x14:cfRule>
          <xm:sqref>M20</xm:sqref>
        </x14:conditionalFormatting>
        <x14:conditionalFormatting xmlns:xm="http://schemas.microsoft.com/office/excel/2006/main">
          <x14:cfRule type="expression" priority="141706" id="{AEA8FDC2-F354-4B09-9FF0-C2BCC72C7B8C}">
            <xm:f>ISBLANK('Kat 3'!M11:Y79)</xm:f>
            <x14:dxf>
              <fill>
                <patternFill>
                  <bgColor theme="5" tint="0.39994506668294322"/>
                </patternFill>
              </fill>
            </x14:dxf>
          </x14:cfRule>
          <xm:sqref>L16</xm:sqref>
        </x14:conditionalFormatting>
        <x14:conditionalFormatting xmlns:xm="http://schemas.microsoft.com/office/excel/2006/main">
          <x14:cfRule type="expression" priority="141710" id="{AEA8FDC2-F354-4B09-9FF0-C2BCC72C7B8C}">
            <xm:f>ISBLANK('Kat 3'!M11:Y78)</xm:f>
            <x14:dxf>
              <fill>
                <patternFill>
                  <bgColor theme="5" tint="0.39994506668294322"/>
                </patternFill>
              </fill>
            </x14:dxf>
          </x14:cfRule>
          <xm:sqref>L15</xm:sqref>
        </x14:conditionalFormatting>
        <x14:conditionalFormatting xmlns:xm="http://schemas.microsoft.com/office/excel/2006/main">
          <x14:cfRule type="expression" priority="141718" id="{9988FFCE-D51F-46AE-85F5-A0711FC69918}">
            <xm:f>ISBLANK('Kat 3'!M15:Y84)</xm:f>
            <x14:dxf>
              <fill>
                <patternFill>
                  <bgColor theme="5" tint="0.39994506668294322"/>
                </patternFill>
              </fill>
            </x14:dxf>
          </x14:cfRule>
          <xm:sqref>L7</xm:sqref>
        </x14:conditionalFormatting>
        <x14:conditionalFormatting xmlns:xm="http://schemas.microsoft.com/office/excel/2006/main">
          <x14:cfRule type="expression" priority="141724" id="{F1DA10B5-9545-4229-BAEA-05B6D84AA8ED}">
            <xm:f>ISBLANK('Kat 3'!N15:Y78)</xm:f>
            <x14:dxf>
              <fill>
                <patternFill>
                  <bgColor theme="5" tint="0.39994506668294322"/>
                </patternFill>
              </fill>
            </x14:dxf>
          </x14:cfRule>
          <xm:sqref>M18</xm:sqref>
        </x14:conditionalFormatting>
        <x14:conditionalFormatting xmlns:xm="http://schemas.microsoft.com/office/excel/2006/main">
          <x14:cfRule type="expression" priority="141728" id="{F1DA10B5-9545-4229-BAEA-05B6D84AA8ED}">
            <xm:f>ISBLANK('Kat 3'!N15:Y78)</xm:f>
            <x14:dxf>
              <fill>
                <patternFill>
                  <bgColor theme="5" tint="0.39994506668294322"/>
                </patternFill>
              </fill>
            </x14:dxf>
          </x14:cfRule>
          <xm:sqref>M24</xm:sqref>
        </x14:conditionalFormatting>
        <x14:conditionalFormatting xmlns:xm="http://schemas.microsoft.com/office/excel/2006/main">
          <x14:cfRule type="expression" priority="141751" id="{8B332C9A-0522-4B97-B12F-961C990380C7}">
            <xm:f>ISBLANK('Kat 3'!M14:Y113)</xm:f>
            <x14:dxf>
              <fill>
                <patternFill>
                  <bgColor theme="5" tint="0.39994506668294322"/>
                </patternFill>
              </fill>
            </x14:dxf>
          </x14:cfRule>
          <xm:sqref>L6</xm:sqref>
        </x14:conditionalFormatting>
        <x14:conditionalFormatting xmlns:xm="http://schemas.microsoft.com/office/excel/2006/main">
          <x14:cfRule type="expression" priority="143251" id="{F7F9BC98-7F71-40A7-95F2-0CFEDA208436}">
            <xm:f>ISBLANK('Kat 3'!C45:V142)</xm:f>
            <x14:dxf>
              <fill>
                <patternFill>
                  <bgColor theme="5" tint="0.39994506668294322"/>
                </patternFill>
              </fill>
            </x14:dxf>
          </x14:cfRule>
          <xm:sqref>B18</xm:sqref>
        </x14:conditionalFormatting>
        <x14:conditionalFormatting xmlns:xm="http://schemas.microsoft.com/office/excel/2006/main">
          <x14:cfRule type="expression" priority="148748" id="{3FCA9B1F-37B4-4833-9865-D6E05D722718}">
            <xm:f>ISBLANK('Kat 3'!M11:Y84)</xm:f>
            <x14:dxf>
              <fill>
                <patternFill>
                  <bgColor theme="5" tint="0.39994506668294322"/>
                </patternFill>
              </fill>
            </x14:dxf>
          </x14:cfRule>
          <xm:sqref>L10:L12</xm:sqref>
        </x14:conditionalFormatting>
        <x14:conditionalFormatting xmlns:xm="http://schemas.microsoft.com/office/excel/2006/main">
          <x14:cfRule type="expression" priority="148749" id="{9AABEC2A-601F-4AFA-A54A-172EDEFD9BEB}">
            <xm:f>ISBLANK('Kat 3'!K5:Y112)</xm:f>
            <x14:dxf>
              <fill>
                <patternFill>
                  <bgColor theme="5" tint="0.39994506668294322"/>
                </patternFill>
              </fill>
            </x14:dxf>
          </x14:cfRule>
          <xm:sqref>J11:J12</xm:sqref>
        </x14:conditionalFormatting>
        <x14:conditionalFormatting xmlns:xm="http://schemas.microsoft.com/office/excel/2006/main">
          <x14:cfRule type="expression" priority="148790" id="{E86EB241-0725-4421-BFC2-4D4102AE7F24}">
            <xm:f>ISBLANK('Kat 3'!F15:V78)</xm:f>
            <x14:dxf>
              <fill>
                <patternFill>
                  <bgColor theme="5" tint="0.39994506668294322"/>
                </patternFill>
              </fill>
            </x14:dxf>
          </x14:cfRule>
          <xm:sqref>E11:F11</xm:sqref>
        </x14:conditionalFormatting>
        <x14:conditionalFormatting xmlns:xm="http://schemas.microsoft.com/office/excel/2006/main">
          <x14:cfRule type="expression" priority="148795" id="{7D73AAC8-F33F-4F37-B7C9-319B9BF6DFF1}">
            <xm:f>ISBLANK('Kat 3'!D14:U78)</xm:f>
            <x14:dxf>
              <fill>
                <patternFill>
                  <bgColor theme="5" tint="0.39994506668294322"/>
                </patternFill>
              </fill>
            </x14:dxf>
          </x14:cfRule>
          <xm:sqref>C5:D5</xm:sqref>
        </x14:conditionalFormatting>
        <x14:conditionalFormatting xmlns:xm="http://schemas.microsoft.com/office/excel/2006/main">
          <x14:cfRule type="expression" priority="148797" id="{841CC108-9524-493A-B9F6-EBBD905AF5E4}">
            <xm:f>ISBLANK('Kat 3'!F8:V78)</xm:f>
            <x14:dxf>
              <fill>
                <patternFill>
                  <bgColor theme="5" tint="0.39994506668294322"/>
                </patternFill>
              </fill>
            </x14:dxf>
          </x14:cfRule>
          <xm:sqref>E8:F8</xm:sqref>
        </x14:conditionalFormatting>
        <x14:conditionalFormatting xmlns:xm="http://schemas.microsoft.com/office/excel/2006/main">
          <x14:cfRule type="expression" priority="148812" id="{7D73AAC8-F33F-4F37-B7C9-319B9BF6DFF1}">
            <xm:f>ISBLANK('Kat 3'!F15:V79)</xm:f>
            <x14:dxf>
              <fill>
                <patternFill>
                  <bgColor theme="5" tint="0.39994506668294322"/>
                </patternFill>
              </fill>
            </x14:dxf>
          </x14:cfRule>
          <xm:sqref>E7:F7</xm:sqref>
        </x14:conditionalFormatting>
        <x14:conditionalFormatting xmlns:xm="http://schemas.microsoft.com/office/excel/2006/main">
          <x14:cfRule type="expression" priority="148819" id="{1D7FEAA7-2DFE-43E8-BD85-3FA76E3843CD}">
            <xm:f>ISBLANK('Kat 3'!D14:U112)</xm:f>
            <x14:dxf>
              <fill>
                <patternFill>
                  <bgColor theme="5" tint="0.39994506668294322"/>
                </patternFill>
              </fill>
            </x14:dxf>
          </x14:cfRule>
          <xm:sqref>C6:D6</xm:sqref>
        </x14:conditionalFormatting>
        <x14:conditionalFormatting xmlns:xm="http://schemas.microsoft.com/office/excel/2006/main">
          <x14:cfRule type="expression" priority="148823" id="{AC2358B6-853D-4D95-8D40-0628FC7BF93B}">
            <xm:f>ISBLANK('Kat 3'!F7:V114)</xm:f>
            <x14:dxf>
              <fill>
                <patternFill>
                  <bgColor theme="5" tint="0.39994506668294322"/>
                </patternFill>
              </fill>
            </x14:dxf>
          </x14:cfRule>
          <xm:sqref>E12:F12</xm:sqref>
        </x14:conditionalFormatting>
        <x14:conditionalFormatting xmlns:xm="http://schemas.microsoft.com/office/excel/2006/main">
          <x14:cfRule type="expression" priority="148924" id="{77852A11-A621-42F8-BD29-8748D881562E}">
            <xm:f>ISBLANK('Kat 3'!B15:U78)</xm:f>
            <x14:dxf>
              <fill>
                <patternFill>
                  <bgColor theme="5" tint="0.39994506668294322"/>
                </patternFill>
              </fill>
            </x14:dxf>
          </x14:cfRule>
          <xm:sqref>A11:D11</xm:sqref>
        </x14:conditionalFormatting>
        <x14:conditionalFormatting xmlns:xm="http://schemas.microsoft.com/office/excel/2006/main">
          <x14:cfRule type="expression" priority="148925" id="{CE848D28-A992-4113-BC00-BB3818A4DB75}">
            <xm:f>ISBLANK('Kat 3'!B34:U106)</xm:f>
            <x14:dxf>
              <fill>
                <patternFill>
                  <bgColor theme="5" tint="0.39994506668294322"/>
                </patternFill>
              </fill>
            </x14:dxf>
          </x14:cfRule>
          <xm:sqref>A13:C13</xm:sqref>
        </x14:conditionalFormatting>
        <x14:conditionalFormatting xmlns:xm="http://schemas.microsoft.com/office/excel/2006/main">
          <x14:cfRule type="expression" priority="148929" id="{6D9C2090-3AE6-4755-BD30-BB3730A07A9B}">
            <xm:f>ISBLANK('Kat 3'!B34:U79)</xm:f>
            <x14:dxf>
              <fill>
                <patternFill>
                  <bgColor theme="5" tint="0.39994506668294322"/>
                </patternFill>
              </fill>
            </x14:dxf>
          </x14:cfRule>
          <xm:sqref>A10:C10</xm:sqref>
        </x14:conditionalFormatting>
        <x14:conditionalFormatting xmlns:xm="http://schemas.microsoft.com/office/excel/2006/main">
          <x14:cfRule type="expression" priority="148930" id="{51B34910-47E7-4C71-BA1F-BAC41555AA9D}">
            <xm:f>ISBLANK('Kat 3'!B11:U79)</xm:f>
            <x14:dxf>
              <fill>
                <patternFill>
                  <bgColor theme="5" tint="0.39994506668294322"/>
                </patternFill>
              </fill>
            </x14:dxf>
          </x14:cfRule>
          <xm:sqref>A16:B16</xm:sqref>
        </x14:conditionalFormatting>
        <x14:conditionalFormatting xmlns:xm="http://schemas.microsoft.com/office/excel/2006/main">
          <x14:cfRule type="expression" priority="148931" id="{51B34910-47E7-4C71-BA1F-BAC41555AA9D}">
            <xm:f>ISBLANK('Kat 3'!B11:U78)</xm:f>
            <x14:dxf>
              <fill>
                <patternFill>
                  <bgColor theme="5" tint="0.39994506668294322"/>
                </patternFill>
              </fill>
            </x14:dxf>
          </x14:cfRule>
          <xm:sqref>A15:B15</xm:sqref>
        </x14:conditionalFormatting>
        <x14:conditionalFormatting xmlns:xm="http://schemas.microsoft.com/office/excel/2006/main">
          <x14:cfRule type="expression" priority="148936" id="{A50AEAF7-942B-4EA2-9165-DF9899C160CB}">
            <xm:f>ISBLANK('Kat 3'!B11:U112)</xm:f>
            <x14:dxf>
              <fill>
                <patternFill>
                  <bgColor theme="5" tint="0.39994506668294322"/>
                </patternFill>
              </fill>
            </x14:dxf>
          </x14:cfRule>
          <xm:sqref>A14:B14</xm:sqref>
        </x14:conditionalFormatting>
        <x14:conditionalFormatting xmlns:xm="http://schemas.microsoft.com/office/excel/2006/main">
          <x14:cfRule type="expression" priority="148939" id="{E86EB241-0725-4421-BFC2-4D4102AE7F24}">
            <xm:f>ISBLANK('Kat 3'!I15:X78)</xm:f>
            <x14:dxf>
              <fill>
                <patternFill>
                  <bgColor theme="5" tint="0.39994506668294322"/>
                </patternFill>
              </fill>
            </x14:dxf>
          </x14:cfRule>
          <xm:sqref>H11:I11</xm:sqref>
        </x14:conditionalFormatting>
        <x14:conditionalFormatting xmlns:xm="http://schemas.microsoft.com/office/excel/2006/main">
          <x14:cfRule type="expression" priority="148940" id="{F4FCA44F-DA85-49EF-B46F-FB77BDA91BD0}">
            <xm:f>ISBLANK('Kat 3'!I34:X106)</xm:f>
            <x14:dxf>
              <fill>
                <patternFill>
                  <bgColor theme="5" tint="0.39994506668294322"/>
                </patternFill>
              </fill>
            </x14:dxf>
          </x14:cfRule>
          <xm:sqref>H13:I13</xm:sqref>
        </x14:conditionalFormatting>
        <x14:conditionalFormatting xmlns:xm="http://schemas.microsoft.com/office/excel/2006/main">
          <x14:cfRule type="expression" priority="148941" id="{7D73AAC8-F33F-4F37-B7C9-319B9BF6DFF1}">
            <xm:f>ISBLANK('Kat 3'!F14:V78)</xm:f>
            <x14:dxf>
              <fill>
                <patternFill>
                  <bgColor theme="5" tint="0.39994506668294322"/>
                </patternFill>
              </fill>
            </x14:dxf>
          </x14:cfRule>
          <xm:sqref>E5:F5</xm:sqref>
        </x14:conditionalFormatting>
        <x14:conditionalFormatting xmlns:xm="http://schemas.microsoft.com/office/excel/2006/main">
          <x14:cfRule type="expression" priority="148942" id="{841CC108-9524-493A-B9F6-EBBD905AF5E4}">
            <xm:f>ISBLANK('Kat 3'!I8:X78)</xm:f>
            <x14:dxf>
              <fill>
                <patternFill>
                  <bgColor theme="5" tint="0.39994506668294322"/>
                </patternFill>
              </fill>
            </x14:dxf>
          </x14:cfRule>
          <xm:sqref>H8:I8</xm:sqref>
        </x14:conditionalFormatting>
        <x14:conditionalFormatting xmlns:xm="http://schemas.microsoft.com/office/excel/2006/main">
          <x14:cfRule type="expression" priority="148943" id="{841CC108-9524-493A-B9F6-EBBD905AF5E4}">
            <xm:f>ISBLANK('Kat 3'!I34:X79)</xm:f>
            <x14:dxf>
              <fill>
                <patternFill>
                  <bgColor theme="5" tint="0.39994506668294322"/>
                </patternFill>
              </fill>
            </x14:dxf>
          </x14:cfRule>
          <xm:sqref>H10:I10</xm:sqref>
        </x14:conditionalFormatting>
        <x14:conditionalFormatting xmlns:xm="http://schemas.microsoft.com/office/excel/2006/main">
          <x14:cfRule type="expression" priority="148944" id="{2B5C7A76-A1D6-429F-B37D-162CABCE725C}">
            <xm:f>ISBLANK('Kat 3'!I11:X79)</xm:f>
            <x14:dxf>
              <fill>
                <patternFill>
                  <bgColor theme="5" tint="0.39994506668294322"/>
                </patternFill>
              </fill>
            </x14:dxf>
          </x14:cfRule>
          <xm:sqref>H16:I16</xm:sqref>
        </x14:conditionalFormatting>
        <x14:conditionalFormatting xmlns:xm="http://schemas.microsoft.com/office/excel/2006/main">
          <x14:cfRule type="expression" priority="148945" id="{2B5C7A76-A1D6-429F-B37D-162CABCE725C}">
            <xm:f>ISBLANK('Kat 3'!I11:X78)</xm:f>
            <x14:dxf>
              <fill>
                <patternFill>
                  <bgColor theme="5" tint="0.39994506668294322"/>
                </patternFill>
              </fill>
            </x14:dxf>
          </x14:cfRule>
          <xm:sqref>H15:I15</xm:sqref>
        </x14:conditionalFormatting>
        <x14:conditionalFormatting xmlns:xm="http://schemas.microsoft.com/office/excel/2006/main">
          <x14:cfRule type="expression" priority="148946" id="{7D73AAC8-F33F-4F37-B7C9-319B9BF6DFF1}">
            <xm:f>ISBLANK('Kat 3'!J15:Y79)</xm:f>
            <x14:dxf>
              <fill>
                <patternFill>
                  <bgColor theme="5" tint="0.39994506668294322"/>
                </patternFill>
              </fill>
            </x14:dxf>
          </x14:cfRule>
          <xm:sqref>I7</xm:sqref>
        </x14:conditionalFormatting>
        <x14:conditionalFormatting xmlns:xm="http://schemas.microsoft.com/office/excel/2006/main">
          <x14:cfRule type="expression" priority="148947" id="{1D7FEAA7-2DFE-43E8-BD85-3FA76E3843CD}">
            <xm:f>ISBLANK('Kat 3'!F14:V112)</xm:f>
            <x14:dxf>
              <fill>
                <patternFill>
                  <bgColor theme="5" tint="0.39994506668294322"/>
                </patternFill>
              </fill>
            </x14:dxf>
          </x14:cfRule>
          <xm:sqref>E6:F6</xm:sqref>
        </x14:conditionalFormatting>
        <x14:conditionalFormatting xmlns:xm="http://schemas.microsoft.com/office/excel/2006/main">
          <x14:cfRule type="expression" priority="148948" id="{BE7C7240-24A6-4AB1-A057-C5B2286EEB18}">
            <xm:f>ISBLANK('Kat 3'!I11:X112)</xm:f>
            <x14:dxf>
              <fill>
                <patternFill>
                  <bgColor theme="5" tint="0.39994506668294322"/>
                </patternFill>
              </fill>
            </x14:dxf>
          </x14:cfRule>
          <xm:sqref>H14:I14</xm:sqref>
        </x14:conditionalFormatting>
        <x14:conditionalFormatting xmlns:xm="http://schemas.microsoft.com/office/excel/2006/main">
          <x14:cfRule type="expression" priority="148949" id="{AC2358B6-853D-4D95-8D40-0628FC7BF93B}">
            <xm:f>ISBLANK('Kat 3'!I7:X114)</xm:f>
            <x14:dxf>
              <fill>
                <patternFill>
                  <bgColor theme="5" tint="0.39994506668294322"/>
                </patternFill>
              </fill>
            </x14:dxf>
          </x14:cfRule>
          <xm:sqref>H12:I12</xm:sqref>
        </x14:conditionalFormatting>
        <x14:conditionalFormatting xmlns:xm="http://schemas.microsoft.com/office/excel/2006/main">
          <x14:cfRule type="expression" priority="4" id="{F515B91B-C7C7-4A3B-988F-47431DE2D0F3}">
            <xm:f>ISBLANK('Kat 3'!I15:X114)</xm:f>
            <x14:dxf>
              <fill>
                <patternFill>
                  <bgColor theme="5" tint="0.39994506668294322"/>
                </patternFill>
              </fill>
            </x14:dxf>
          </x14:cfRule>
          <xm:sqref>H7</xm:sqref>
        </x14:conditionalFormatting>
        <x14:conditionalFormatting xmlns:xm="http://schemas.microsoft.com/office/excel/2006/main">
          <x14:cfRule type="expression" priority="3" id="{EE17A78B-CF3E-4020-BA3C-8FF61C48DFFF}">
            <xm:f>ISBLANK('Kat 3'!H17:W116)</xm:f>
            <x14:dxf>
              <fill>
                <patternFill>
                  <bgColor theme="5" tint="0.39994506668294322"/>
                </patternFill>
              </fill>
            </x14:dxf>
          </x14:cfRule>
          <xm:sqref>G9</xm:sqref>
        </x14:conditionalFormatting>
        <x14:conditionalFormatting xmlns:xm="http://schemas.microsoft.com/office/excel/2006/main">
          <x14:cfRule type="expression" priority="2" id="{AF920948-D91B-47BF-97F3-4D8396DF2292}">
            <xm:f>ISBLANK('Kat 3'!H18:W117)</xm:f>
            <x14:dxf>
              <fill>
                <patternFill>
                  <bgColor theme="5" tint="0.39994506668294322"/>
                </patternFill>
              </fill>
            </x14:dxf>
          </x14:cfRule>
          <xm:sqref>G10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88"/>
  <sheetViews>
    <sheetView showGridLines="0" topLeftCell="J1" zoomScaleNormal="100" zoomScaleSheetLayoutView="50" zoomScalePageLayoutView="85" workbookViewId="0">
      <selection activeCell="O3" sqref="O3"/>
    </sheetView>
  </sheetViews>
  <sheetFormatPr baseColWidth="10" defaultColWidth="11.42578125" defaultRowHeight="12.75" x14ac:dyDescent="0.2"/>
  <cols>
    <col min="1" max="1" width="4.85546875" style="182" customWidth="1"/>
    <col min="2" max="2" width="5.42578125" style="34" customWidth="1"/>
    <col min="3" max="3" width="10.140625" style="34" customWidth="1"/>
    <col min="4" max="5" width="12.85546875" style="34" hidden="1" customWidth="1"/>
    <col min="6" max="6" width="12.85546875" style="108" hidden="1" customWidth="1"/>
    <col min="7" max="7" width="12.85546875" style="34" hidden="1" customWidth="1"/>
    <col min="8" max="8" width="17.42578125" style="34" customWidth="1"/>
    <col min="9" max="9" width="25" style="101" customWidth="1"/>
    <col min="10" max="10" width="26.5703125" style="35" bestFit="1" customWidth="1"/>
    <col min="11" max="11" width="40.5703125" style="35" customWidth="1"/>
    <col min="12" max="13" width="12.7109375" style="105" customWidth="1"/>
    <col min="14" max="16" width="12.7109375" style="31" customWidth="1"/>
    <col min="17" max="17" width="12.7109375" style="31" customWidth="1" collapsed="1"/>
    <col min="18" max="19" width="12.7109375" style="31" customWidth="1"/>
    <col min="20" max="20" width="12.7109375" style="31" customWidth="1" collapsed="1"/>
    <col min="21" max="21" width="12.7109375" style="31" customWidth="1"/>
    <col min="22" max="23" width="17.42578125" style="31" customWidth="1"/>
    <col min="24" max="25" width="12" style="31" customWidth="1"/>
    <col min="26" max="26" width="11.42578125" style="31" customWidth="1"/>
    <col min="27" max="16384" width="11.42578125" style="31"/>
  </cols>
  <sheetData>
    <row r="1" spans="1:25" s="30" customFormat="1" ht="78.75" x14ac:dyDescent="0.2">
      <c r="A1" s="367" t="s">
        <v>35</v>
      </c>
      <c r="B1" s="358" t="s">
        <v>1</v>
      </c>
      <c r="C1" s="358" t="s">
        <v>2</v>
      </c>
      <c r="D1" s="358" t="s">
        <v>327</v>
      </c>
      <c r="E1" s="358" t="s">
        <v>326</v>
      </c>
      <c r="F1" s="359" t="s">
        <v>328</v>
      </c>
      <c r="G1" s="358" t="s">
        <v>329</v>
      </c>
      <c r="H1" s="358" t="s">
        <v>0</v>
      </c>
      <c r="I1" s="368" t="s">
        <v>34</v>
      </c>
      <c r="J1" s="360" t="s">
        <v>26</v>
      </c>
      <c r="K1" s="361" t="s">
        <v>27</v>
      </c>
      <c r="L1" s="362" t="s">
        <v>763</v>
      </c>
      <c r="M1" s="363" t="s">
        <v>764</v>
      </c>
      <c r="N1" s="369" t="s">
        <v>37</v>
      </c>
      <c r="O1" s="370" t="s">
        <v>38</v>
      </c>
      <c r="P1" s="370" t="s">
        <v>40</v>
      </c>
      <c r="Q1" s="370" t="s">
        <v>41</v>
      </c>
      <c r="R1" s="370" t="s">
        <v>440</v>
      </c>
      <c r="S1" s="370" t="s">
        <v>441</v>
      </c>
      <c r="T1" s="370" t="s">
        <v>442</v>
      </c>
      <c r="U1" s="370" t="s">
        <v>443</v>
      </c>
      <c r="V1" s="158" t="s">
        <v>447</v>
      </c>
      <c r="W1" s="158" t="s">
        <v>448</v>
      </c>
      <c r="X1" s="178" t="s">
        <v>444</v>
      </c>
      <c r="Y1" s="179" t="s">
        <v>445</v>
      </c>
    </row>
    <row r="2" spans="1:25" s="102" customFormat="1" ht="33.75" x14ac:dyDescent="0.2">
      <c r="A2" s="229">
        <v>1</v>
      </c>
      <c r="B2" s="200" t="s">
        <v>358</v>
      </c>
      <c r="C2" s="201">
        <v>1140200</v>
      </c>
      <c r="D2" s="201"/>
      <c r="E2" s="201"/>
      <c r="F2" s="202"/>
      <c r="G2" s="201"/>
      <c r="H2" s="200" t="s">
        <v>732</v>
      </c>
      <c r="I2" s="204" t="s">
        <v>97</v>
      </c>
      <c r="J2" s="205" t="s">
        <v>570</v>
      </c>
      <c r="K2" s="205" t="s">
        <v>742</v>
      </c>
      <c r="L2" s="194">
        <f t="shared" ref="L2:L29" si="0">N2+P2+R2+T2</f>
        <v>0</v>
      </c>
      <c r="M2" s="194">
        <f t="shared" ref="M2:M29" si="1">O2+Q2+S2+U2</f>
        <v>27000</v>
      </c>
      <c r="N2" s="195">
        <v>0</v>
      </c>
      <c r="O2" s="196">
        <v>27000</v>
      </c>
      <c r="P2" s="195">
        <v>0</v>
      </c>
      <c r="Q2" s="196">
        <v>0</v>
      </c>
      <c r="R2" s="195">
        <v>0</v>
      </c>
      <c r="S2" s="196">
        <v>0</v>
      </c>
      <c r="T2" s="195">
        <v>0</v>
      </c>
      <c r="U2" s="196">
        <v>0</v>
      </c>
      <c r="V2" s="215">
        <f>'Kat 1'!U25+'Kat 2'!N2-'Kat 2'!O2</f>
        <v>13783050</v>
      </c>
      <c r="W2" s="215">
        <f>'Kat 1'!V25+'Kat 2'!P2-'Kat 2'!Q2</f>
        <v>21357700</v>
      </c>
      <c r="X2" s="195">
        <v>0</v>
      </c>
      <c r="Y2" s="199">
        <v>0</v>
      </c>
    </row>
    <row r="3" spans="1:25" s="102" customFormat="1" ht="67.5" x14ac:dyDescent="0.2">
      <c r="A3" s="229">
        <v>2</v>
      </c>
      <c r="B3" s="200" t="s">
        <v>319</v>
      </c>
      <c r="C3" s="201">
        <v>2310100</v>
      </c>
      <c r="D3" s="201"/>
      <c r="E3" s="201"/>
      <c r="F3" s="202"/>
      <c r="G3" s="201"/>
      <c r="H3" s="200" t="s">
        <v>733</v>
      </c>
      <c r="I3" s="204" t="s">
        <v>680</v>
      </c>
      <c r="J3" s="253" t="s">
        <v>681</v>
      </c>
      <c r="K3" s="253" t="s">
        <v>685</v>
      </c>
      <c r="L3" s="194">
        <f t="shared" si="0"/>
        <v>0</v>
      </c>
      <c r="M3" s="194">
        <f t="shared" si="1"/>
        <v>160000</v>
      </c>
      <c r="N3" s="195">
        <v>0</v>
      </c>
      <c r="O3" s="196">
        <v>40000</v>
      </c>
      <c r="P3" s="195">
        <v>0</v>
      </c>
      <c r="Q3" s="196">
        <v>40000</v>
      </c>
      <c r="R3" s="195">
        <v>0</v>
      </c>
      <c r="S3" s="196">
        <v>40000</v>
      </c>
      <c r="T3" s="195">
        <v>0</v>
      </c>
      <c r="U3" s="196">
        <v>40000</v>
      </c>
      <c r="V3" s="215">
        <f>V2+N3-O3</f>
        <v>13743050</v>
      </c>
      <c r="W3" s="215">
        <f>W2+P3-Q3</f>
        <v>21317700</v>
      </c>
      <c r="X3" s="195">
        <v>0</v>
      </c>
      <c r="Y3" s="199">
        <v>0</v>
      </c>
    </row>
    <row r="4" spans="1:25" s="102" customFormat="1" ht="67.5" x14ac:dyDescent="0.2">
      <c r="A4" s="229">
        <v>3</v>
      </c>
      <c r="B4" s="200" t="s">
        <v>319</v>
      </c>
      <c r="C4" s="201">
        <v>2210100</v>
      </c>
      <c r="D4" s="201"/>
      <c r="E4" s="201"/>
      <c r="F4" s="202"/>
      <c r="G4" s="201"/>
      <c r="H4" s="200" t="s">
        <v>734</v>
      </c>
      <c r="I4" s="204" t="s">
        <v>161</v>
      </c>
      <c r="J4" s="254" t="s">
        <v>681</v>
      </c>
      <c r="K4" s="205" t="s">
        <v>682</v>
      </c>
      <c r="L4" s="194">
        <f t="shared" si="0"/>
        <v>0</v>
      </c>
      <c r="M4" s="194">
        <f t="shared" si="1"/>
        <v>140000</v>
      </c>
      <c r="N4" s="195">
        <v>0</v>
      </c>
      <c r="O4" s="196">
        <v>35000</v>
      </c>
      <c r="P4" s="195">
        <v>0</v>
      </c>
      <c r="Q4" s="196">
        <v>35000</v>
      </c>
      <c r="R4" s="195">
        <v>0</v>
      </c>
      <c r="S4" s="196">
        <v>35000</v>
      </c>
      <c r="T4" s="195">
        <v>0</v>
      </c>
      <c r="U4" s="196">
        <v>35000</v>
      </c>
      <c r="V4" s="215">
        <f t="shared" ref="V4:V58" si="2">V3+N4-O4</f>
        <v>13708050</v>
      </c>
      <c r="W4" s="215">
        <f t="shared" ref="W4:W58" si="3">W3+P4-Q4</f>
        <v>21282700</v>
      </c>
      <c r="X4" s="195">
        <v>0</v>
      </c>
      <c r="Y4" s="199">
        <v>0</v>
      </c>
    </row>
    <row r="5" spans="1:25" s="102" customFormat="1" ht="22.5" x14ac:dyDescent="0.2">
      <c r="A5" s="229">
        <v>4</v>
      </c>
      <c r="B5" s="200" t="s">
        <v>358</v>
      </c>
      <c r="C5" s="201">
        <v>5420200</v>
      </c>
      <c r="D5" s="201"/>
      <c r="E5" s="201"/>
      <c r="F5" s="202"/>
      <c r="G5" s="201"/>
      <c r="H5" s="200" t="s">
        <v>410</v>
      </c>
      <c r="I5" s="204" t="s">
        <v>224</v>
      </c>
      <c r="J5" s="212" t="s">
        <v>450</v>
      </c>
      <c r="K5" s="212" t="s">
        <v>450</v>
      </c>
      <c r="L5" s="194">
        <f t="shared" si="0"/>
        <v>0</v>
      </c>
      <c r="M5" s="194">
        <f t="shared" si="1"/>
        <v>100000</v>
      </c>
      <c r="N5" s="195">
        <v>0</v>
      </c>
      <c r="O5" s="196">
        <v>25000</v>
      </c>
      <c r="P5" s="195">
        <v>0</v>
      </c>
      <c r="Q5" s="196">
        <v>25000</v>
      </c>
      <c r="R5" s="195">
        <v>0</v>
      </c>
      <c r="S5" s="196">
        <v>25000</v>
      </c>
      <c r="T5" s="195">
        <v>0</v>
      </c>
      <c r="U5" s="196">
        <v>25000</v>
      </c>
      <c r="V5" s="215">
        <f t="shared" si="2"/>
        <v>13683050</v>
      </c>
      <c r="W5" s="215">
        <f t="shared" si="3"/>
        <v>21257700</v>
      </c>
      <c r="X5" s="195">
        <v>0</v>
      </c>
      <c r="Y5" s="199">
        <v>0</v>
      </c>
    </row>
    <row r="6" spans="1:25" s="102" customFormat="1" ht="56.25" x14ac:dyDescent="0.2">
      <c r="A6" s="229">
        <v>5</v>
      </c>
      <c r="B6" s="200" t="s">
        <v>319</v>
      </c>
      <c r="C6" s="201">
        <v>2170100</v>
      </c>
      <c r="D6" s="201"/>
      <c r="E6" s="201"/>
      <c r="F6" s="202"/>
      <c r="G6" s="201"/>
      <c r="H6" s="197" t="s">
        <v>735</v>
      </c>
      <c r="I6" s="205" t="s">
        <v>159</v>
      </c>
      <c r="J6" s="252" t="s">
        <v>681</v>
      </c>
      <c r="K6" s="252" t="s">
        <v>683</v>
      </c>
      <c r="L6" s="194">
        <f t="shared" si="0"/>
        <v>0</v>
      </c>
      <c r="M6" s="194">
        <f t="shared" si="1"/>
        <v>168000</v>
      </c>
      <c r="N6" s="195">
        <v>0</v>
      </c>
      <c r="O6" s="196">
        <v>42000</v>
      </c>
      <c r="P6" s="195">
        <v>0</v>
      </c>
      <c r="Q6" s="196">
        <v>42000</v>
      </c>
      <c r="R6" s="195">
        <v>0</v>
      </c>
      <c r="S6" s="196">
        <v>42000</v>
      </c>
      <c r="T6" s="195">
        <v>0</v>
      </c>
      <c r="U6" s="196">
        <v>42000</v>
      </c>
      <c r="V6" s="215">
        <f t="shared" si="2"/>
        <v>13641050</v>
      </c>
      <c r="W6" s="215">
        <f t="shared" si="3"/>
        <v>21215700</v>
      </c>
      <c r="X6" s="195">
        <v>0</v>
      </c>
      <c r="Y6" s="199">
        <v>0</v>
      </c>
    </row>
    <row r="7" spans="1:25" s="102" customFormat="1" ht="56.25" x14ac:dyDescent="0.2">
      <c r="A7" s="229">
        <v>6</v>
      </c>
      <c r="B7" s="200" t="s">
        <v>324</v>
      </c>
      <c r="C7" s="201">
        <v>6260000</v>
      </c>
      <c r="D7" s="201" t="s">
        <v>325</v>
      </c>
      <c r="E7" s="201">
        <v>7861900</v>
      </c>
      <c r="F7" s="202">
        <v>1019000</v>
      </c>
      <c r="G7" s="201" t="s">
        <v>325</v>
      </c>
      <c r="H7" s="200" t="s">
        <v>409</v>
      </c>
      <c r="I7" s="204" t="str">
        <f>VLOOKUP(C7,Produkte!$A$1:$B$250,2,0)</f>
        <v>Beteiligungen, Anteile, Wertpapiere des Anlagevermögens</v>
      </c>
      <c r="J7" s="205" t="s">
        <v>392</v>
      </c>
      <c r="K7" s="205" t="s">
        <v>393</v>
      </c>
      <c r="L7" s="194">
        <f t="shared" si="0"/>
        <v>0</v>
      </c>
      <c r="M7" s="194">
        <f t="shared" si="1"/>
        <v>13500</v>
      </c>
      <c r="N7" s="195">
        <v>0</v>
      </c>
      <c r="O7" s="196">
        <v>13500</v>
      </c>
      <c r="P7" s="195">
        <v>0</v>
      </c>
      <c r="Q7" s="196">
        <v>0</v>
      </c>
      <c r="R7" s="195">
        <v>0</v>
      </c>
      <c r="S7" s="196">
        <v>0</v>
      </c>
      <c r="T7" s="195">
        <v>0</v>
      </c>
      <c r="U7" s="196">
        <v>0</v>
      </c>
      <c r="V7" s="215">
        <f t="shared" si="2"/>
        <v>13627550</v>
      </c>
      <c r="W7" s="215">
        <f t="shared" si="3"/>
        <v>21215700</v>
      </c>
      <c r="X7" s="195">
        <v>0</v>
      </c>
      <c r="Y7" s="199">
        <v>0</v>
      </c>
    </row>
    <row r="8" spans="1:25" s="102" customFormat="1" ht="22.5" customHeight="1" x14ac:dyDescent="0.2">
      <c r="A8" s="229">
        <v>7</v>
      </c>
      <c r="B8" s="200" t="s">
        <v>319</v>
      </c>
      <c r="C8" s="201">
        <v>2630110</v>
      </c>
      <c r="D8" s="201"/>
      <c r="E8" s="201"/>
      <c r="F8" s="202"/>
      <c r="G8" s="201"/>
      <c r="H8" s="200" t="s">
        <v>741</v>
      </c>
      <c r="I8" s="220" t="s">
        <v>581</v>
      </c>
      <c r="J8" s="256" t="s">
        <v>684</v>
      </c>
      <c r="K8" s="205" t="s">
        <v>687</v>
      </c>
      <c r="L8" s="194">
        <f t="shared" si="0"/>
        <v>0</v>
      </c>
      <c r="M8" s="194">
        <f t="shared" si="1"/>
        <v>40000</v>
      </c>
      <c r="N8" s="195">
        <v>0</v>
      </c>
      <c r="O8" s="196">
        <v>10000</v>
      </c>
      <c r="P8" s="195">
        <v>0</v>
      </c>
      <c r="Q8" s="196">
        <v>10000</v>
      </c>
      <c r="R8" s="195">
        <v>0</v>
      </c>
      <c r="S8" s="196">
        <v>10000</v>
      </c>
      <c r="T8" s="195">
        <v>0</v>
      </c>
      <c r="U8" s="196">
        <v>10000</v>
      </c>
      <c r="V8" s="215">
        <f t="shared" si="2"/>
        <v>13617550</v>
      </c>
      <c r="W8" s="215">
        <f t="shared" si="3"/>
        <v>21205700</v>
      </c>
      <c r="X8" s="195">
        <v>0</v>
      </c>
      <c r="Y8" s="199">
        <v>0</v>
      </c>
    </row>
    <row r="9" spans="1:25" s="106" customFormat="1" ht="67.5" x14ac:dyDescent="0.2">
      <c r="A9" s="229">
        <v>8</v>
      </c>
      <c r="B9" s="230" t="s">
        <v>319</v>
      </c>
      <c r="C9" s="384">
        <v>2630120</v>
      </c>
      <c r="D9" s="201"/>
      <c r="E9" s="201"/>
      <c r="F9" s="202"/>
      <c r="G9" s="201"/>
      <c r="H9" s="295" t="s">
        <v>736</v>
      </c>
      <c r="I9" s="220" t="s">
        <v>583</v>
      </c>
      <c r="J9" s="256" t="s">
        <v>684</v>
      </c>
      <c r="K9" s="205" t="s">
        <v>688</v>
      </c>
      <c r="L9" s="194">
        <f t="shared" si="0"/>
        <v>0</v>
      </c>
      <c r="M9" s="194">
        <f t="shared" si="1"/>
        <v>40000</v>
      </c>
      <c r="N9" s="195">
        <v>0</v>
      </c>
      <c r="O9" s="258">
        <v>10000</v>
      </c>
      <c r="P9" s="231">
        <v>0</v>
      </c>
      <c r="Q9" s="258">
        <v>10000</v>
      </c>
      <c r="R9" s="231">
        <v>0</v>
      </c>
      <c r="S9" s="258">
        <v>10000</v>
      </c>
      <c r="T9" s="231">
        <v>0</v>
      </c>
      <c r="U9" s="258">
        <v>10000</v>
      </c>
      <c r="V9" s="215">
        <f t="shared" si="2"/>
        <v>13607550</v>
      </c>
      <c r="W9" s="215">
        <f t="shared" si="3"/>
        <v>21195700</v>
      </c>
      <c r="X9" s="195">
        <v>0</v>
      </c>
      <c r="Y9" s="199">
        <v>0</v>
      </c>
    </row>
    <row r="10" spans="1:25" s="106" customFormat="1" ht="56.25" x14ac:dyDescent="0.2">
      <c r="A10" s="229">
        <v>9</v>
      </c>
      <c r="B10" s="200" t="s">
        <v>319</v>
      </c>
      <c r="C10" s="201">
        <v>2310103</v>
      </c>
      <c r="D10" s="201" t="s">
        <v>325</v>
      </c>
      <c r="E10" s="201">
        <v>7857100</v>
      </c>
      <c r="F10" s="202">
        <v>822000</v>
      </c>
      <c r="G10" s="201" t="s">
        <v>325</v>
      </c>
      <c r="H10" s="200" t="s">
        <v>412</v>
      </c>
      <c r="I10" s="204" t="str">
        <f>VLOOKUP(C10,Produkte!$A$1:$B$250,2,0)</f>
        <v>Regionales Berufliches Bildungszentrum Wolgast - Torgelow - Standort Wolgast</v>
      </c>
      <c r="J10" s="205" t="s">
        <v>388</v>
      </c>
      <c r="K10" s="205" t="s">
        <v>389</v>
      </c>
      <c r="L10" s="194">
        <f t="shared" si="0"/>
        <v>0</v>
      </c>
      <c r="M10" s="194">
        <f t="shared" si="1"/>
        <v>15000</v>
      </c>
      <c r="N10" s="195">
        <v>0</v>
      </c>
      <c r="O10" s="196">
        <v>15000</v>
      </c>
      <c r="P10" s="195">
        <v>0</v>
      </c>
      <c r="Q10" s="196">
        <v>0</v>
      </c>
      <c r="R10" s="195">
        <v>0</v>
      </c>
      <c r="S10" s="196">
        <v>0</v>
      </c>
      <c r="T10" s="195">
        <v>0</v>
      </c>
      <c r="U10" s="196">
        <v>0</v>
      </c>
      <c r="V10" s="215">
        <f t="shared" si="2"/>
        <v>13592550</v>
      </c>
      <c r="W10" s="215">
        <f t="shared" si="3"/>
        <v>21195700</v>
      </c>
      <c r="X10" s="195">
        <v>0</v>
      </c>
      <c r="Y10" s="199">
        <v>0</v>
      </c>
    </row>
    <row r="11" spans="1:25" s="106" customFormat="1" ht="11.25" x14ac:dyDescent="0.2">
      <c r="A11" s="229">
        <v>10</v>
      </c>
      <c r="B11" s="200" t="s">
        <v>319</v>
      </c>
      <c r="C11" s="201">
        <v>2310104</v>
      </c>
      <c r="D11" s="201"/>
      <c r="E11" s="201"/>
      <c r="F11" s="202"/>
      <c r="G11" s="201"/>
      <c r="H11" s="197" t="s">
        <v>737</v>
      </c>
      <c r="I11" s="218" t="s">
        <v>589</v>
      </c>
      <c r="J11" s="253" t="s">
        <v>679</v>
      </c>
      <c r="K11" s="253" t="s">
        <v>678</v>
      </c>
      <c r="L11" s="194">
        <f t="shared" si="0"/>
        <v>0</v>
      </c>
      <c r="M11" s="194">
        <f t="shared" si="1"/>
        <v>18000</v>
      </c>
      <c r="N11" s="195">
        <v>0</v>
      </c>
      <c r="O11" s="196">
        <v>18000</v>
      </c>
      <c r="P11" s="195">
        <v>0</v>
      </c>
      <c r="Q11" s="196">
        <v>0</v>
      </c>
      <c r="R11" s="195">
        <v>0</v>
      </c>
      <c r="S11" s="196">
        <v>0</v>
      </c>
      <c r="T11" s="195">
        <v>0</v>
      </c>
      <c r="U11" s="196">
        <v>0</v>
      </c>
      <c r="V11" s="215">
        <f t="shared" si="2"/>
        <v>13574550</v>
      </c>
      <c r="W11" s="215">
        <f t="shared" si="3"/>
        <v>21195700</v>
      </c>
      <c r="X11" s="195">
        <v>0</v>
      </c>
      <c r="Y11" s="199">
        <v>0</v>
      </c>
    </row>
    <row r="12" spans="1:25" s="106" customFormat="1" ht="11.25" x14ac:dyDescent="0.2">
      <c r="A12" s="229">
        <v>11</v>
      </c>
      <c r="B12" s="230" t="s">
        <v>364</v>
      </c>
      <c r="C12" s="384">
        <v>1260103</v>
      </c>
      <c r="D12" s="201"/>
      <c r="E12" s="201"/>
      <c r="F12" s="202"/>
      <c r="G12" s="201"/>
      <c r="H12" s="197" t="s">
        <v>738</v>
      </c>
      <c r="I12" s="220" t="s">
        <v>182</v>
      </c>
      <c r="J12" s="219" t="s">
        <v>642</v>
      </c>
      <c r="K12" s="219" t="s">
        <v>642</v>
      </c>
      <c r="L12" s="194">
        <f t="shared" si="0"/>
        <v>0</v>
      </c>
      <c r="M12" s="194">
        <f t="shared" si="1"/>
        <v>100000</v>
      </c>
      <c r="N12" s="195">
        <v>0</v>
      </c>
      <c r="O12" s="258">
        <v>50000</v>
      </c>
      <c r="P12" s="231">
        <v>0</v>
      </c>
      <c r="Q12" s="258">
        <v>50000</v>
      </c>
      <c r="R12" s="231">
        <v>0</v>
      </c>
      <c r="S12" s="258">
        <v>0</v>
      </c>
      <c r="T12" s="231">
        <v>0</v>
      </c>
      <c r="U12" s="258">
        <v>0</v>
      </c>
      <c r="V12" s="215">
        <f t="shared" si="2"/>
        <v>13524550</v>
      </c>
      <c r="W12" s="215">
        <f t="shared" si="3"/>
        <v>21145700</v>
      </c>
      <c r="X12" s="195">
        <v>0</v>
      </c>
      <c r="Y12" s="199">
        <v>0</v>
      </c>
    </row>
    <row r="13" spans="1:25" s="106" customFormat="1" ht="22.5" x14ac:dyDescent="0.2">
      <c r="A13" s="229">
        <v>12</v>
      </c>
      <c r="B13" s="200" t="s">
        <v>319</v>
      </c>
      <c r="C13" s="201">
        <v>2170102</v>
      </c>
      <c r="D13" s="201"/>
      <c r="E13" s="201"/>
      <c r="F13" s="202"/>
      <c r="G13" s="201"/>
      <c r="H13" s="197" t="s">
        <v>739</v>
      </c>
      <c r="I13" s="218" t="s">
        <v>691</v>
      </c>
      <c r="J13" s="257" t="s">
        <v>689</v>
      </c>
      <c r="K13" s="257" t="s">
        <v>690</v>
      </c>
      <c r="L13" s="194">
        <f t="shared" si="0"/>
        <v>0</v>
      </c>
      <c r="M13" s="194">
        <f t="shared" si="1"/>
        <v>7000</v>
      </c>
      <c r="N13" s="195">
        <v>0</v>
      </c>
      <c r="O13" s="196">
        <v>7000</v>
      </c>
      <c r="P13" s="195">
        <v>0</v>
      </c>
      <c r="Q13" s="196">
        <v>0</v>
      </c>
      <c r="R13" s="195">
        <v>0</v>
      </c>
      <c r="S13" s="196">
        <v>0</v>
      </c>
      <c r="T13" s="195">
        <v>0</v>
      </c>
      <c r="U13" s="196">
        <v>0</v>
      </c>
      <c r="V13" s="215">
        <f t="shared" si="2"/>
        <v>13517550</v>
      </c>
      <c r="W13" s="215">
        <f t="shared" si="3"/>
        <v>21145700</v>
      </c>
      <c r="X13" s="195">
        <v>0</v>
      </c>
      <c r="Y13" s="199">
        <v>0</v>
      </c>
    </row>
    <row r="14" spans="1:25" s="106" customFormat="1" ht="22.5" x14ac:dyDescent="0.2">
      <c r="A14" s="229">
        <v>13</v>
      </c>
      <c r="B14" s="230" t="s">
        <v>364</v>
      </c>
      <c r="C14" s="384">
        <v>1280100</v>
      </c>
      <c r="D14" s="201"/>
      <c r="E14" s="201"/>
      <c r="F14" s="202"/>
      <c r="G14" s="201"/>
      <c r="H14" s="197" t="s">
        <v>740</v>
      </c>
      <c r="I14" s="220" t="s">
        <v>189</v>
      </c>
      <c r="J14" s="219" t="s">
        <v>643</v>
      </c>
      <c r="K14" s="219" t="s">
        <v>643</v>
      </c>
      <c r="L14" s="194">
        <f t="shared" si="0"/>
        <v>0</v>
      </c>
      <c r="M14" s="194">
        <f t="shared" si="1"/>
        <v>75000</v>
      </c>
      <c r="N14" s="195">
        <v>0</v>
      </c>
      <c r="O14" s="258">
        <v>45000</v>
      </c>
      <c r="P14" s="231">
        <v>0</v>
      </c>
      <c r="Q14" s="258">
        <v>30000</v>
      </c>
      <c r="R14" s="231">
        <v>0</v>
      </c>
      <c r="S14" s="258">
        <v>0</v>
      </c>
      <c r="T14" s="231">
        <v>0</v>
      </c>
      <c r="U14" s="258">
        <v>0</v>
      </c>
      <c r="V14" s="215">
        <f t="shared" si="2"/>
        <v>13472550</v>
      </c>
      <c r="W14" s="215">
        <f t="shared" si="3"/>
        <v>21115700</v>
      </c>
      <c r="X14" s="195">
        <v>0</v>
      </c>
      <c r="Y14" s="199">
        <v>0</v>
      </c>
    </row>
    <row r="15" spans="1:25" s="106" customFormat="1" ht="11.25" x14ac:dyDescent="0.2">
      <c r="A15" s="229">
        <v>14</v>
      </c>
      <c r="B15" s="230" t="s">
        <v>364</v>
      </c>
      <c r="C15" s="384">
        <v>1280100</v>
      </c>
      <c r="D15" s="201"/>
      <c r="E15" s="201"/>
      <c r="F15" s="202"/>
      <c r="G15" s="201"/>
      <c r="H15" s="197">
        <v>0</v>
      </c>
      <c r="I15" s="220" t="s">
        <v>189</v>
      </c>
      <c r="J15" s="219" t="s">
        <v>644</v>
      </c>
      <c r="K15" s="219" t="s">
        <v>644</v>
      </c>
      <c r="L15" s="194">
        <f t="shared" si="0"/>
        <v>0</v>
      </c>
      <c r="M15" s="194">
        <f t="shared" si="1"/>
        <v>35000</v>
      </c>
      <c r="N15" s="195">
        <v>0</v>
      </c>
      <c r="O15" s="258">
        <v>15000</v>
      </c>
      <c r="P15" s="231">
        <v>0</v>
      </c>
      <c r="Q15" s="258">
        <v>0</v>
      </c>
      <c r="R15" s="231">
        <v>0</v>
      </c>
      <c r="S15" s="258">
        <v>20000</v>
      </c>
      <c r="T15" s="231">
        <v>0</v>
      </c>
      <c r="U15" s="258">
        <v>0</v>
      </c>
      <c r="V15" s="215">
        <f t="shared" si="2"/>
        <v>13457550</v>
      </c>
      <c r="W15" s="215">
        <f t="shared" si="3"/>
        <v>21115700</v>
      </c>
      <c r="X15" s="195">
        <v>0</v>
      </c>
      <c r="Y15" s="199">
        <v>0</v>
      </c>
    </row>
    <row r="16" spans="1:25" s="106" customFormat="1" ht="78.75" x14ac:dyDescent="0.2">
      <c r="A16" s="229">
        <v>15</v>
      </c>
      <c r="B16" s="200" t="s">
        <v>319</v>
      </c>
      <c r="C16" s="201">
        <v>2210110</v>
      </c>
      <c r="D16" s="201" t="s">
        <v>325</v>
      </c>
      <c r="E16" s="201">
        <v>7857100</v>
      </c>
      <c r="F16" s="202">
        <v>822000</v>
      </c>
      <c r="G16" s="201" t="s">
        <v>325</v>
      </c>
      <c r="H16" s="200" t="s">
        <v>411</v>
      </c>
      <c r="I16" s="204" t="str">
        <f>VLOOKUP(C16,Produkte!$A$1:$B$250,2,0)</f>
        <v>Förderschule Am Stettiner Haff Zirchow</v>
      </c>
      <c r="J16" s="205" t="s">
        <v>384</v>
      </c>
      <c r="K16" s="205" t="s">
        <v>385</v>
      </c>
      <c r="L16" s="194">
        <f t="shared" si="0"/>
        <v>0</v>
      </c>
      <c r="M16" s="194">
        <f t="shared" si="1"/>
        <v>11000</v>
      </c>
      <c r="N16" s="195">
        <v>0</v>
      </c>
      <c r="O16" s="196">
        <v>11000</v>
      </c>
      <c r="P16" s="195">
        <v>0</v>
      </c>
      <c r="Q16" s="196">
        <v>0</v>
      </c>
      <c r="R16" s="195">
        <v>0</v>
      </c>
      <c r="S16" s="196">
        <v>0</v>
      </c>
      <c r="T16" s="195">
        <v>0</v>
      </c>
      <c r="U16" s="196">
        <v>0</v>
      </c>
      <c r="V16" s="215">
        <f t="shared" si="2"/>
        <v>13446550</v>
      </c>
      <c r="W16" s="215">
        <f t="shared" si="3"/>
        <v>21115700</v>
      </c>
      <c r="X16" s="195">
        <v>0</v>
      </c>
      <c r="Y16" s="199">
        <v>0</v>
      </c>
    </row>
    <row r="17" spans="1:25" s="106" customFormat="1" ht="56.25" x14ac:dyDescent="0.2">
      <c r="A17" s="229">
        <v>16</v>
      </c>
      <c r="B17" s="200" t="s">
        <v>319</v>
      </c>
      <c r="C17" s="201">
        <v>2170107</v>
      </c>
      <c r="D17" s="201"/>
      <c r="E17" s="201"/>
      <c r="F17" s="202"/>
      <c r="G17" s="201"/>
      <c r="H17" s="197" t="s">
        <v>743</v>
      </c>
      <c r="I17" s="218" t="s">
        <v>578</v>
      </c>
      <c r="J17" s="218" t="s">
        <v>579</v>
      </c>
      <c r="K17" s="218" t="s">
        <v>580</v>
      </c>
      <c r="L17" s="194">
        <f t="shared" si="0"/>
        <v>0</v>
      </c>
      <c r="M17" s="194">
        <f t="shared" si="1"/>
        <v>5500</v>
      </c>
      <c r="N17" s="195">
        <v>0</v>
      </c>
      <c r="O17" s="196">
        <v>5500</v>
      </c>
      <c r="P17" s="195">
        <v>0</v>
      </c>
      <c r="Q17" s="196">
        <v>0</v>
      </c>
      <c r="R17" s="195">
        <v>0</v>
      </c>
      <c r="S17" s="196">
        <v>0</v>
      </c>
      <c r="T17" s="195">
        <v>0</v>
      </c>
      <c r="U17" s="196">
        <v>0</v>
      </c>
      <c r="V17" s="215">
        <f t="shared" si="2"/>
        <v>13441050</v>
      </c>
      <c r="W17" s="215">
        <f t="shared" si="3"/>
        <v>21115700</v>
      </c>
      <c r="X17" s="195">
        <v>0</v>
      </c>
      <c r="Y17" s="199">
        <v>0</v>
      </c>
    </row>
    <row r="18" spans="1:25" s="106" customFormat="1" ht="22.5" x14ac:dyDescent="0.2">
      <c r="A18" s="229">
        <v>17</v>
      </c>
      <c r="B18" s="230" t="s">
        <v>364</v>
      </c>
      <c r="C18" s="384">
        <v>1260000</v>
      </c>
      <c r="D18" s="201"/>
      <c r="E18" s="201"/>
      <c r="F18" s="202"/>
      <c r="G18" s="201"/>
      <c r="H18" s="197" t="s">
        <v>744</v>
      </c>
      <c r="I18" s="220" t="s">
        <v>189</v>
      </c>
      <c r="J18" s="219" t="s">
        <v>633</v>
      </c>
      <c r="K18" s="219" t="s">
        <v>633</v>
      </c>
      <c r="L18" s="194">
        <f t="shared" si="0"/>
        <v>0</v>
      </c>
      <c r="M18" s="194">
        <f t="shared" si="1"/>
        <v>13000</v>
      </c>
      <c r="N18" s="195">
        <v>0</v>
      </c>
      <c r="O18" s="258">
        <v>13000</v>
      </c>
      <c r="P18" s="231">
        <v>0</v>
      </c>
      <c r="Q18" s="258">
        <v>0</v>
      </c>
      <c r="R18" s="231">
        <v>0</v>
      </c>
      <c r="S18" s="258">
        <v>0</v>
      </c>
      <c r="T18" s="231">
        <v>0</v>
      </c>
      <c r="U18" s="258">
        <v>0</v>
      </c>
      <c r="V18" s="215">
        <f t="shared" si="2"/>
        <v>13428050</v>
      </c>
      <c r="W18" s="215">
        <f t="shared" si="3"/>
        <v>21115700</v>
      </c>
      <c r="X18" s="195">
        <v>0</v>
      </c>
      <c r="Y18" s="199">
        <v>0</v>
      </c>
    </row>
    <row r="19" spans="1:25" s="106" customFormat="1" ht="56.25" x14ac:dyDescent="0.2">
      <c r="A19" s="229">
        <v>18</v>
      </c>
      <c r="B19" s="200" t="s">
        <v>319</v>
      </c>
      <c r="C19" s="201">
        <v>2310103</v>
      </c>
      <c r="D19" s="201" t="s">
        <v>325</v>
      </c>
      <c r="E19" s="201">
        <v>7857100</v>
      </c>
      <c r="F19" s="202">
        <v>822000</v>
      </c>
      <c r="G19" s="201" t="s">
        <v>325</v>
      </c>
      <c r="H19" s="200" t="s">
        <v>412</v>
      </c>
      <c r="I19" s="204" t="str">
        <f>VLOOKUP(C19,Produkte!$A$1:$B$250,2,0)</f>
        <v>Regionales Berufliches Bildungszentrum Wolgast - Torgelow - Standort Wolgast</v>
      </c>
      <c r="J19" s="205" t="s">
        <v>386</v>
      </c>
      <c r="K19" s="205" t="s">
        <v>387</v>
      </c>
      <c r="L19" s="194">
        <f t="shared" si="0"/>
        <v>0</v>
      </c>
      <c r="M19" s="194">
        <f t="shared" si="1"/>
        <v>20000</v>
      </c>
      <c r="N19" s="195">
        <v>0</v>
      </c>
      <c r="O19" s="196">
        <v>20000</v>
      </c>
      <c r="P19" s="195">
        <v>0</v>
      </c>
      <c r="Q19" s="196">
        <v>0</v>
      </c>
      <c r="R19" s="195">
        <v>0</v>
      </c>
      <c r="S19" s="196">
        <v>0</v>
      </c>
      <c r="T19" s="195">
        <v>0</v>
      </c>
      <c r="U19" s="196">
        <v>0</v>
      </c>
      <c r="V19" s="215">
        <f t="shared" si="2"/>
        <v>13408050</v>
      </c>
      <c r="W19" s="215">
        <f t="shared" si="3"/>
        <v>21115700</v>
      </c>
      <c r="X19" s="195">
        <v>0</v>
      </c>
      <c r="Y19" s="199">
        <v>0</v>
      </c>
    </row>
    <row r="20" spans="1:25" s="106" customFormat="1" ht="45" x14ac:dyDescent="0.2">
      <c r="A20" s="229">
        <v>19</v>
      </c>
      <c r="B20" s="230" t="s">
        <v>364</v>
      </c>
      <c r="C20" s="384">
        <v>1260103</v>
      </c>
      <c r="D20" s="201"/>
      <c r="E20" s="201"/>
      <c r="F20" s="202"/>
      <c r="G20" s="201"/>
      <c r="H20" s="197" t="s">
        <v>745</v>
      </c>
      <c r="I20" s="220" t="s">
        <v>182</v>
      </c>
      <c r="J20" s="220" t="s">
        <v>713</v>
      </c>
      <c r="K20" s="220" t="s">
        <v>714</v>
      </c>
      <c r="L20" s="194">
        <f t="shared" ref="L20" si="4">N20+P20+R20+T20</f>
        <v>0</v>
      </c>
      <c r="M20" s="194">
        <f t="shared" ref="M20" si="5">O20+Q20+S20+U20</f>
        <v>45000</v>
      </c>
      <c r="N20" s="195">
        <v>0</v>
      </c>
      <c r="O20" s="258">
        <v>45000</v>
      </c>
      <c r="P20" s="231">
        <v>0</v>
      </c>
      <c r="Q20" s="258">
        <v>0</v>
      </c>
      <c r="R20" s="231">
        <v>0</v>
      </c>
      <c r="S20" s="258">
        <v>0</v>
      </c>
      <c r="T20" s="231">
        <v>0</v>
      </c>
      <c r="U20" s="258">
        <v>0</v>
      </c>
      <c r="V20" s="215">
        <f t="shared" si="2"/>
        <v>13363050</v>
      </c>
      <c r="W20" s="215">
        <f t="shared" si="3"/>
        <v>21115700</v>
      </c>
      <c r="X20" s="195">
        <v>0</v>
      </c>
      <c r="Y20" s="199">
        <v>0</v>
      </c>
    </row>
    <row r="21" spans="1:25" s="106" customFormat="1" ht="11.25" x14ac:dyDescent="0.2">
      <c r="A21" s="229">
        <v>20</v>
      </c>
      <c r="B21" s="230" t="s">
        <v>364</v>
      </c>
      <c r="C21" s="384">
        <v>1260103</v>
      </c>
      <c r="D21" s="201"/>
      <c r="E21" s="201"/>
      <c r="F21" s="202"/>
      <c r="G21" s="201"/>
      <c r="H21" s="197" t="s">
        <v>745</v>
      </c>
      <c r="I21" s="220" t="s">
        <v>182</v>
      </c>
      <c r="J21" s="219" t="s">
        <v>640</v>
      </c>
      <c r="K21" s="219" t="s">
        <v>640</v>
      </c>
      <c r="L21" s="194">
        <f t="shared" si="0"/>
        <v>0</v>
      </c>
      <c r="M21" s="194">
        <f t="shared" si="1"/>
        <v>13000</v>
      </c>
      <c r="N21" s="195">
        <v>0</v>
      </c>
      <c r="O21" s="258">
        <v>13000</v>
      </c>
      <c r="P21" s="231">
        <v>0</v>
      </c>
      <c r="Q21" s="258">
        <v>0</v>
      </c>
      <c r="R21" s="231">
        <v>0</v>
      </c>
      <c r="S21" s="258">
        <v>0</v>
      </c>
      <c r="T21" s="231">
        <v>0</v>
      </c>
      <c r="U21" s="258">
        <v>0</v>
      </c>
      <c r="V21" s="215">
        <f t="shared" si="2"/>
        <v>13350050</v>
      </c>
      <c r="W21" s="215">
        <f t="shared" si="3"/>
        <v>21115700</v>
      </c>
      <c r="X21" s="195">
        <v>0</v>
      </c>
      <c r="Y21" s="199">
        <v>0</v>
      </c>
    </row>
    <row r="22" spans="1:25" s="106" customFormat="1" ht="11.25" x14ac:dyDescent="0.2">
      <c r="A22" s="229">
        <v>21</v>
      </c>
      <c r="B22" s="230" t="s">
        <v>364</v>
      </c>
      <c r="C22" s="384">
        <v>1260000</v>
      </c>
      <c r="D22" s="201"/>
      <c r="E22" s="201"/>
      <c r="F22" s="202"/>
      <c r="G22" s="201"/>
      <c r="H22" s="197" t="s">
        <v>746</v>
      </c>
      <c r="I22" s="220" t="s">
        <v>181</v>
      </c>
      <c r="J22" s="219" t="s">
        <v>637</v>
      </c>
      <c r="K22" s="219" t="s">
        <v>637</v>
      </c>
      <c r="L22" s="194">
        <f t="shared" si="0"/>
        <v>0</v>
      </c>
      <c r="M22" s="194">
        <f t="shared" si="1"/>
        <v>20000</v>
      </c>
      <c r="N22" s="195">
        <v>0</v>
      </c>
      <c r="O22" s="258">
        <v>14000</v>
      </c>
      <c r="P22" s="231">
        <v>0</v>
      </c>
      <c r="Q22" s="258">
        <v>6000</v>
      </c>
      <c r="R22" s="231">
        <v>0</v>
      </c>
      <c r="S22" s="258">
        <v>0</v>
      </c>
      <c r="T22" s="231">
        <v>0</v>
      </c>
      <c r="U22" s="258">
        <v>0</v>
      </c>
      <c r="V22" s="215">
        <f t="shared" si="2"/>
        <v>13336050</v>
      </c>
      <c r="W22" s="215">
        <f t="shared" si="3"/>
        <v>21109700</v>
      </c>
      <c r="X22" s="195">
        <v>0</v>
      </c>
      <c r="Y22" s="199">
        <v>0</v>
      </c>
    </row>
    <row r="23" spans="1:25" s="106" customFormat="1" ht="33.75" x14ac:dyDescent="0.2">
      <c r="A23" s="229">
        <v>22</v>
      </c>
      <c r="B23" s="200" t="s">
        <v>319</v>
      </c>
      <c r="C23" s="201">
        <v>2310102</v>
      </c>
      <c r="D23" s="201"/>
      <c r="E23" s="201"/>
      <c r="F23" s="202"/>
      <c r="G23" s="201"/>
      <c r="H23" s="197" t="s">
        <v>747</v>
      </c>
      <c r="I23" s="218" t="s">
        <v>686</v>
      </c>
      <c r="J23" s="255" t="s">
        <v>584</v>
      </c>
      <c r="K23" s="255" t="s">
        <v>585</v>
      </c>
      <c r="L23" s="194">
        <f t="shared" si="0"/>
        <v>0</v>
      </c>
      <c r="M23" s="194">
        <f t="shared" si="1"/>
        <v>8000</v>
      </c>
      <c r="N23" s="195">
        <v>0</v>
      </c>
      <c r="O23" s="196">
        <v>8000</v>
      </c>
      <c r="P23" s="195">
        <v>0</v>
      </c>
      <c r="Q23" s="196">
        <v>0</v>
      </c>
      <c r="R23" s="195">
        <v>0</v>
      </c>
      <c r="S23" s="196">
        <v>0</v>
      </c>
      <c r="T23" s="195">
        <v>0</v>
      </c>
      <c r="U23" s="196">
        <v>0</v>
      </c>
      <c r="V23" s="215">
        <f t="shared" si="2"/>
        <v>13328050</v>
      </c>
      <c r="W23" s="215">
        <f t="shared" si="3"/>
        <v>21109700</v>
      </c>
      <c r="X23" s="195">
        <v>0</v>
      </c>
      <c r="Y23" s="199">
        <v>0</v>
      </c>
    </row>
    <row r="24" spans="1:25" s="106" customFormat="1" ht="22.5" x14ac:dyDescent="0.2">
      <c r="A24" s="229">
        <v>23</v>
      </c>
      <c r="B24" s="200" t="s">
        <v>364</v>
      </c>
      <c r="C24" s="201">
        <v>1260000</v>
      </c>
      <c r="D24" s="201"/>
      <c r="E24" s="201"/>
      <c r="F24" s="202"/>
      <c r="G24" s="201"/>
      <c r="H24" s="197" t="s">
        <v>745</v>
      </c>
      <c r="I24" s="238" t="s">
        <v>181</v>
      </c>
      <c r="J24" s="205" t="s">
        <v>696</v>
      </c>
      <c r="K24" s="205" t="s">
        <v>696</v>
      </c>
      <c r="L24" s="194">
        <f t="shared" si="0"/>
        <v>0</v>
      </c>
      <c r="M24" s="194">
        <f t="shared" si="1"/>
        <v>20000</v>
      </c>
      <c r="N24" s="195">
        <v>0</v>
      </c>
      <c r="O24" s="258">
        <v>20000</v>
      </c>
      <c r="P24" s="231">
        <v>0</v>
      </c>
      <c r="Q24" s="258">
        <v>0</v>
      </c>
      <c r="R24" s="231">
        <v>0</v>
      </c>
      <c r="S24" s="258">
        <v>0</v>
      </c>
      <c r="T24" s="231">
        <v>0</v>
      </c>
      <c r="U24" s="258">
        <v>0</v>
      </c>
      <c r="V24" s="215">
        <f t="shared" si="2"/>
        <v>13308050</v>
      </c>
      <c r="W24" s="215">
        <f t="shared" si="3"/>
        <v>21109700</v>
      </c>
      <c r="X24" s="195">
        <v>0</v>
      </c>
      <c r="Y24" s="199">
        <v>0</v>
      </c>
    </row>
    <row r="25" spans="1:25" s="106" customFormat="1" ht="33.75" x14ac:dyDescent="0.2">
      <c r="A25" s="229">
        <v>24</v>
      </c>
      <c r="B25" s="230" t="s">
        <v>319</v>
      </c>
      <c r="C25" s="384">
        <v>2310103</v>
      </c>
      <c r="D25" s="201"/>
      <c r="E25" s="201"/>
      <c r="F25" s="202"/>
      <c r="G25" s="201"/>
      <c r="H25" s="197" t="s">
        <v>748</v>
      </c>
      <c r="I25" s="220" t="s">
        <v>576</v>
      </c>
      <c r="J25" s="220" t="s">
        <v>587</v>
      </c>
      <c r="K25" s="220" t="s">
        <v>588</v>
      </c>
      <c r="L25" s="194">
        <f t="shared" si="0"/>
        <v>0</v>
      </c>
      <c r="M25" s="194">
        <f t="shared" si="1"/>
        <v>45000</v>
      </c>
      <c r="N25" s="195">
        <v>0</v>
      </c>
      <c r="O25" s="258">
        <v>45000</v>
      </c>
      <c r="P25" s="231">
        <v>0</v>
      </c>
      <c r="Q25" s="258">
        <v>0</v>
      </c>
      <c r="R25" s="231">
        <v>0</v>
      </c>
      <c r="S25" s="258">
        <v>0</v>
      </c>
      <c r="T25" s="231">
        <v>0</v>
      </c>
      <c r="U25" s="258">
        <v>0</v>
      </c>
      <c r="V25" s="215">
        <f t="shared" si="2"/>
        <v>13263050</v>
      </c>
      <c r="W25" s="215">
        <f t="shared" si="3"/>
        <v>21109700</v>
      </c>
      <c r="X25" s="195">
        <v>0</v>
      </c>
      <c r="Y25" s="199">
        <v>0</v>
      </c>
    </row>
    <row r="26" spans="1:25" s="106" customFormat="1" ht="33.75" x14ac:dyDescent="0.2">
      <c r="A26" s="229">
        <v>25</v>
      </c>
      <c r="B26" s="200" t="s">
        <v>319</v>
      </c>
      <c r="C26" s="201">
        <v>2310104</v>
      </c>
      <c r="D26" s="201"/>
      <c r="E26" s="201"/>
      <c r="F26" s="202"/>
      <c r="G26" s="201"/>
      <c r="H26" s="197" t="s">
        <v>737</v>
      </c>
      <c r="I26" s="218" t="s">
        <v>589</v>
      </c>
      <c r="J26" s="253" t="s">
        <v>590</v>
      </c>
      <c r="K26" s="253" t="s">
        <v>591</v>
      </c>
      <c r="L26" s="194">
        <f t="shared" si="0"/>
        <v>0</v>
      </c>
      <c r="M26" s="194">
        <f t="shared" si="1"/>
        <v>8000</v>
      </c>
      <c r="N26" s="195">
        <v>0</v>
      </c>
      <c r="O26" s="196">
        <v>8000</v>
      </c>
      <c r="P26" s="195">
        <v>0</v>
      </c>
      <c r="Q26" s="196">
        <v>0</v>
      </c>
      <c r="R26" s="195">
        <v>0</v>
      </c>
      <c r="S26" s="196">
        <v>0</v>
      </c>
      <c r="T26" s="195">
        <v>0</v>
      </c>
      <c r="U26" s="196">
        <v>0</v>
      </c>
      <c r="V26" s="215">
        <f t="shared" si="2"/>
        <v>13255050</v>
      </c>
      <c r="W26" s="215">
        <f t="shared" si="3"/>
        <v>21109700</v>
      </c>
      <c r="X26" s="195">
        <v>0</v>
      </c>
      <c r="Y26" s="199">
        <v>0</v>
      </c>
    </row>
    <row r="27" spans="1:25" s="106" customFormat="1" ht="33.75" x14ac:dyDescent="0.2">
      <c r="A27" s="229">
        <v>26</v>
      </c>
      <c r="B27" s="200" t="s">
        <v>358</v>
      </c>
      <c r="C27" s="201">
        <v>1140200</v>
      </c>
      <c r="D27" s="201"/>
      <c r="E27" s="201"/>
      <c r="F27" s="202"/>
      <c r="G27" s="201"/>
      <c r="H27" s="296" t="s">
        <v>749</v>
      </c>
      <c r="I27" s="205" t="s">
        <v>97</v>
      </c>
      <c r="J27" s="205" t="s">
        <v>556</v>
      </c>
      <c r="K27" s="238" t="s">
        <v>556</v>
      </c>
      <c r="L27" s="194">
        <f t="shared" ref="L27" si="6">N27+P27+R27+T27</f>
        <v>0</v>
      </c>
      <c r="M27" s="194">
        <f t="shared" ref="M27" si="7">O27+Q27+S27+U27</f>
        <v>160000</v>
      </c>
      <c r="N27" s="195">
        <v>0</v>
      </c>
      <c r="O27" s="196">
        <v>40000</v>
      </c>
      <c r="P27" s="195">
        <v>0</v>
      </c>
      <c r="Q27" s="196">
        <v>40000</v>
      </c>
      <c r="R27" s="195">
        <v>0</v>
      </c>
      <c r="S27" s="196">
        <v>40000</v>
      </c>
      <c r="T27" s="195">
        <v>0</v>
      </c>
      <c r="U27" s="196">
        <v>40000</v>
      </c>
      <c r="V27" s="215">
        <f t="shared" si="2"/>
        <v>13215050</v>
      </c>
      <c r="W27" s="215">
        <f t="shared" si="3"/>
        <v>21069700</v>
      </c>
      <c r="X27" s="195">
        <v>0</v>
      </c>
      <c r="Y27" s="199">
        <v>0</v>
      </c>
    </row>
    <row r="28" spans="1:25" s="106" customFormat="1" ht="11.25" x14ac:dyDescent="0.2">
      <c r="A28" s="229">
        <v>27</v>
      </c>
      <c r="B28" s="230" t="s">
        <v>364</v>
      </c>
      <c r="C28" s="384">
        <v>1280100</v>
      </c>
      <c r="D28" s="201"/>
      <c r="E28" s="201"/>
      <c r="F28" s="202"/>
      <c r="G28" s="201"/>
      <c r="H28" s="197" t="s">
        <v>740</v>
      </c>
      <c r="I28" s="220" t="s">
        <v>189</v>
      </c>
      <c r="J28" s="219" t="s">
        <v>646</v>
      </c>
      <c r="K28" s="219" t="s">
        <v>646</v>
      </c>
      <c r="L28" s="194">
        <f t="shared" si="0"/>
        <v>0</v>
      </c>
      <c r="M28" s="194">
        <f t="shared" si="1"/>
        <v>37200</v>
      </c>
      <c r="N28" s="195">
        <v>0</v>
      </c>
      <c r="O28" s="258">
        <v>18600</v>
      </c>
      <c r="P28" s="231"/>
      <c r="Q28" s="258">
        <v>18600</v>
      </c>
      <c r="R28" s="231"/>
      <c r="S28" s="258"/>
      <c r="T28" s="231"/>
      <c r="U28" s="258"/>
      <c r="V28" s="215">
        <f t="shared" si="2"/>
        <v>13196450</v>
      </c>
      <c r="W28" s="215">
        <f t="shared" si="3"/>
        <v>21051100</v>
      </c>
      <c r="X28" s="195">
        <v>0</v>
      </c>
      <c r="Y28" s="199">
        <v>0</v>
      </c>
    </row>
    <row r="29" spans="1:25" s="106" customFormat="1" ht="33.75" x14ac:dyDescent="0.2">
      <c r="A29" s="229">
        <v>28</v>
      </c>
      <c r="B29" s="230" t="s">
        <v>319</v>
      </c>
      <c r="C29" s="384">
        <v>2310103</v>
      </c>
      <c r="D29" s="201"/>
      <c r="E29" s="201"/>
      <c r="F29" s="202"/>
      <c r="G29" s="201"/>
      <c r="H29" s="197" t="s">
        <v>750</v>
      </c>
      <c r="I29" s="220" t="s">
        <v>576</v>
      </c>
      <c r="J29" s="220" t="s">
        <v>592</v>
      </c>
      <c r="K29" s="220" t="s">
        <v>593</v>
      </c>
      <c r="L29" s="194">
        <f t="shared" si="0"/>
        <v>0</v>
      </c>
      <c r="M29" s="194">
        <f t="shared" si="1"/>
        <v>7000</v>
      </c>
      <c r="N29" s="195">
        <v>0</v>
      </c>
      <c r="O29" s="258">
        <v>7000</v>
      </c>
      <c r="P29" s="231">
        <v>0</v>
      </c>
      <c r="Q29" s="258">
        <v>0</v>
      </c>
      <c r="R29" s="231">
        <v>0</v>
      </c>
      <c r="S29" s="258">
        <v>0</v>
      </c>
      <c r="T29" s="231">
        <v>0</v>
      </c>
      <c r="U29" s="258">
        <v>0</v>
      </c>
      <c r="V29" s="215">
        <f t="shared" si="2"/>
        <v>13189450</v>
      </c>
      <c r="W29" s="215">
        <f t="shared" si="3"/>
        <v>21051100</v>
      </c>
      <c r="X29" s="195">
        <v>0</v>
      </c>
      <c r="Y29" s="199">
        <v>0</v>
      </c>
    </row>
    <row r="30" spans="1:25" s="106" customFormat="1" ht="33.75" x14ac:dyDescent="0.2">
      <c r="A30" s="229">
        <v>29</v>
      </c>
      <c r="B30" s="200" t="s">
        <v>319</v>
      </c>
      <c r="C30" s="201">
        <v>2310104</v>
      </c>
      <c r="D30" s="201"/>
      <c r="E30" s="201"/>
      <c r="F30" s="202"/>
      <c r="G30" s="201"/>
      <c r="H30" s="197" t="s">
        <v>737</v>
      </c>
      <c r="I30" s="218" t="s">
        <v>589</v>
      </c>
      <c r="J30" s="253" t="s">
        <v>594</v>
      </c>
      <c r="K30" s="253" t="s">
        <v>591</v>
      </c>
      <c r="L30" s="194">
        <f t="shared" ref="L30:L46" si="8">N30+P30+R30+T30</f>
        <v>0</v>
      </c>
      <c r="M30" s="194">
        <f t="shared" ref="M30:M46" si="9">O30+Q30+S30+U30</f>
        <v>10000</v>
      </c>
      <c r="N30" s="195">
        <v>0</v>
      </c>
      <c r="O30" s="196">
        <v>10000</v>
      </c>
      <c r="P30" s="195">
        <v>0</v>
      </c>
      <c r="Q30" s="196">
        <v>0</v>
      </c>
      <c r="R30" s="195">
        <v>0</v>
      </c>
      <c r="S30" s="196">
        <v>0</v>
      </c>
      <c r="T30" s="195">
        <v>0</v>
      </c>
      <c r="U30" s="196">
        <v>0</v>
      </c>
      <c r="V30" s="215">
        <f t="shared" si="2"/>
        <v>13179450</v>
      </c>
      <c r="W30" s="215">
        <f t="shared" si="3"/>
        <v>21051100</v>
      </c>
      <c r="X30" s="195">
        <v>0</v>
      </c>
      <c r="Y30" s="199">
        <v>0</v>
      </c>
    </row>
    <row r="31" spans="1:25" s="106" customFormat="1" ht="22.5" x14ac:dyDescent="0.2">
      <c r="A31" s="229">
        <v>30</v>
      </c>
      <c r="B31" s="230" t="s">
        <v>319</v>
      </c>
      <c r="C31" s="385">
        <v>2170104</v>
      </c>
      <c r="D31" s="201"/>
      <c r="E31" s="201"/>
      <c r="F31" s="202"/>
      <c r="G31" s="201"/>
      <c r="H31" s="197" t="s">
        <v>751</v>
      </c>
      <c r="I31" s="218" t="s">
        <v>577</v>
      </c>
      <c r="J31" s="218" t="s">
        <v>595</v>
      </c>
      <c r="K31" s="218" t="s">
        <v>596</v>
      </c>
      <c r="L31" s="194">
        <f t="shared" si="8"/>
        <v>0</v>
      </c>
      <c r="M31" s="194">
        <f t="shared" si="9"/>
        <v>6000</v>
      </c>
      <c r="N31" s="195">
        <v>0</v>
      </c>
      <c r="O31" s="259">
        <v>6000</v>
      </c>
      <c r="P31" s="233">
        <v>0</v>
      </c>
      <c r="Q31" s="259">
        <v>0</v>
      </c>
      <c r="R31" s="233">
        <v>0</v>
      </c>
      <c r="S31" s="259">
        <v>0</v>
      </c>
      <c r="T31" s="233">
        <v>0</v>
      </c>
      <c r="U31" s="259">
        <v>0</v>
      </c>
      <c r="V31" s="215">
        <f t="shared" si="2"/>
        <v>13173450</v>
      </c>
      <c r="W31" s="215">
        <f t="shared" si="3"/>
        <v>21051100</v>
      </c>
      <c r="X31" s="195">
        <v>0</v>
      </c>
      <c r="Y31" s="199">
        <v>0</v>
      </c>
    </row>
    <row r="32" spans="1:25" s="106" customFormat="1" ht="33.75" x14ac:dyDescent="0.2">
      <c r="A32" s="229">
        <v>31</v>
      </c>
      <c r="B32" s="230" t="s">
        <v>319</v>
      </c>
      <c r="C32" s="384">
        <v>2310103</v>
      </c>
      <c r="D32" s="201"/>
      <c r="E32" s="201"/>
      <c r="F32" s="202"/>
      <c r="G32" s="201"/>
      <c r="H32" s="197" t="s">
        <v>750</v>
      </c>
      <c r="I32" s="220" t="s">
        <v>576</v>
      </c>
      <c r="J32" s="220" t="s">
        <v>599</v>
      </c>
      <c r="K32" s="220" t="s">
        <v>600</v>
      </c>
      <c r="L32" s="194">
        <f t="shared" si="8"/>
        <v>0</v>
      </c>
      <c r="M32" s="194">
        <f t="shared" si="9"/>
        <v>13000</v>
      </c>
      <c r="N32" s="195">
        <v>0</v>
      </c>
      <c r="O32" s="258"/>
      <c r="P32" s="231"/>
      <c r="Q32" s="258">
        <v>13000</v>
      </c>
      <c r="R32" s="231"/>
      <c r="S32" s="258"/>
      <c r="T32" s="231"/>
      <c r="U32" s="258"/>
      <c r="V32" s="215">
        <f t="shared" si="2"/>
        <v>13173450</v>
      </c>
      <c r="W32" s="215">
        <f t="shared" si="3"/>
        <v>21038100</v>
      </c>
      <c r="X32" s="195">
        <v>0</v>
      </c>
      <c r="Y32" s="199">
        <v>0</v>
      </c>
    </row>
    <row r="33" spans="1:25" s="106" customFormat="1" ht="90" x14ac:dyDescent="0.2">
      <c r="A33" s="229">
        <v>32</v>
      </c>
      <c r="B33" s="230" t="s">
        <v>319</v>
      </c>
      <c r="C33" s="385">
        <v>2210110</v>
      </c>
      <c r="D33" s="201"/>
      <c r="E33" s="201"/>
      <c r="F33" s="202"/>
      <c r="G33" s="201"/>
      <c r="H33" s="197" t="s">
        <v>411</v>
      </c>
      <c r="I33" s="222" t="s">
        <v>335</v>
      </c>
      <c r="J33" s="223" t="s">
        <v>601</v>
      </c>
      <c r="K33" s="224" t="s">
        <v>602</v>
      </c>
      <c r="L33" s="194">
        <f t="shared" si="8"/>
        <v>0</v>
      </c>
      <c r="M33" s="194">
        <f t="shared" si="9"/>
        <v>15000</v>
      </c>
      <c r="N33" s="195">
        <v>0</v>
      </c>
      <c r="O33" s="258">
        <v>0</v>
      </c>
      <c r="P33" s="232">
        <v>0</v>
      </c>
      <c r="Q33" s="258">
        <v>15000</v>
      </c>
      <c r="R33" s="232">
        <v>0</v>
      </c>
      <c r="S33" s="258">
        <v>0</v>
      </c>
      <c r="T33" s="232">
        <v>0</v>
      </c>
      <c r="U33" s="258">
        <v>0</v>
      </c>
      <c r="V33" s="215">
        <f t="shared" si="2"/>
        <v>13173450</v>
      </c>
      <c r="W33" s="215">
        <f t="shared" si="3"/>
        <v>21023100</v>
      </c>
      <c r="X33" s="195">
        <v>0</v>
      </c>
      <c r="Y33" s="199">
        <v>0</v>
      </c>
    </row>
    <row r="34" spans="1:25" s="106" customFormat="1" ht="22.5" x14ac:dyDescent="0.2">
      <c r="A34" s="229">
        <v>33</v>
      </c>
      <c r="B34" s="230" t="s">
        <v>319</v>
      </c>
      <c r="C34" s="384">
        <v>2630120</v>
      </c>
      <c r="D34" s="201"/>
      <c r="E34" s="201"/>
      <c r="F34" s="202"/>
      <c r="G34" s="201"/>
      <c r="H34" s="197" t="s">
        <v>752</v>
      </c>
      <c r="I34" s="220" t="s">
        <v>583</v>
      </c>
      <c r="J34" s="221" t="s">
        <v>603</v>
      </c>
      <c r="K34" s="221" t="s">
        <v>765</v>
      </c>
      <c r="L34" s="194">
        <f t="shared" si="8"/>
        <v>0</v>
      </c>
      <c r="M34" s="194">
        <f t="shared" si="9"/>
        <v>10000</v>
      </c>
      <c r="N34" s="195">
        <v>0</v>
      </c>
      <c r="O34" s="258"/>
      <c r="P34" s="231">
        <v>0</v>
      </c>
      <c r="Q34" s="258">
        <v>10000</v>
      </c>
      <c r="R34" s="231">
        <v>0</v>
      </c>
      <c r="S34" s="258">
        <v>0</v>
      </c>
      <c r="T34" s="231">
        <v>0</v>
      </c>
      <c r="U34" s="258">
        <v>0</v>
      </c>
      <c r="V34" s="215">
        <f t="shared" si="2"/>
        <v>13173450</v>
      </c>
      <c r="W34" s="215">
        <f t="shared" si="3"/>
        <v>21013100</v>
      </c>
      <c r="X34" s="195">
        <v>0</v>
      </c>
      <c r="Y34" s="199">
        <v>0</v>
      </c>
    </row>
    <row r="35" spans="1:25" s="106" customFormat="1" ht="33.75" x14ac:dyDescent="0.2">
      <c r="A35" s="229">
        <v>34</v>
      </c>
      <c r="B35" s="200" t="s">
        <v>319</v>
      </c>
      <c r="C35" s="201">
        <v>2310104</v>
      </c>
      <c r="D35" s="201"/>
      <c r="E35" s="201"/>
      <c r="F35" s="202"/>
      <c r="G35" s="201"/>
      <c r="H35" s="197" t="s">
        <v>737</v>
      </c>
      <c r="I35" s="218" t="s">
        <v>589</v>
      </c>
      <c r="J35" s="253" t="s">
        <v>604</v>
      </c>
      <c r="K35" s="253" t="s">
        <v>591</v>
      </c>
      <c r="L35" s="194">
        <f t="shared" si="8"/>
        <v>0</v>
      </c>
      <c r="M35" s="194">
        <f t="shared" si="9"/>
        <v>13000</v>
      </c>
      <c r="N35" s="195">
        <v>0</v>
      </c>
      <c r="O35" s="196">
        <v>0</v>
      </c>
      <c r="P35" s="195">
        <v>0</v>
      </c>
      <c r="Q35" s="196">
        <v>13000</v>
      </c>
      <c r="R35" s="195">
        <v>0</v>
      </c>
      <c r="S35" s="196">
        <v>0</v>
      </c>
      <c r="T35" s="195">
        <v>0</v>
      </c>
      <c r="U35" s="196">
        <v>0</v>
      </c>
      <c r="V35" s="215">
        <f t="shared" si="2"/>
        <v>13173450</v>
      </c>
      <c r="W35" s="215">
        <f t="shared" si="3"/>
        <v>21000100</v>
      </c>
      <c r="X35" s="195">
        <v>0</v>
      </c>
      <c r="Y35" s="199">
        <v>0</v>
      </c>
    </row>
    <row r="36" spans="1:25" s="106" customFormat="1" ht="22.5" x14ac:dyDescent="0.2">
      <c r="A36" s="229">
        <v>35</v>
      </c>
      <c r="B36" s="230" t="s">
        <v>319</v>
      </c>
      <c r="C36" s="384">
        <v>2210107</v>
      </c>
      <c r="D36" s="201"/>
      <c r="E36" s="201"/>
      <c r="F36" s="202"/>
      <c r="G36" s="201"/>
      <c r="H36" s="197" t="s">
        <v>753</v>
      </c>
      <c r="I36" s="220" t="s">
        <v>586</v>
      </c>
      <c r="J36" s="253" t="s">
        <v>605</v>
      </c>
      <c r="K36" s="255" t="s">
        <v>728</v>
      </c>
      <c r="L36" s="194">
        <f t="shared" si="8"/>
        <v>0</v>
      </c>
      <c r="M36" s="194">
        <f t="shared" si="9"/>
        <v>10000</v>
      </c>
      <c r="N36" s="195">
        <v>0</v>
      </c>
      <c r="O36" s="258">
        <v>0</v>
      </c>
      <c r="P36" s="231">
        <v>0</v>
      </c>
      <c r="Q36" s="258">
        <v>10000</v>
      </c>
      <c r="R36" s="231">
        <v>0</v>
      </c>
      <c r="S36" s="258">
        <v>0</v>
      </c>
      <c r="T36" s="231">
        <v>0</v>
      </c>
      <c r="U36" s="258">
        <v>0</v>
      </c>
      <c r="V36" s="215">
        <f t="shared" si="2"/>
        <v>13173450</v>
      </c>
      <c r="W36" s="215">
        <f t="shared" si="3"/>
        <v>20990100</v>
      </c>
      <c r="X36" s="195">
        <v>0</v>
      </c>
      <c r="Y36" s="199">
        <v>0</v>
      </c>
    </row>
    <row r="37" spans="1:25" s="106" customFormat="1" ht="56.25" x14ac:dyDescent="0.2">
      <c r="A37" s="229">
        <v>36</v>
      </c>
      <c r="B37" s="230" t="s">
        <v>319</v>
      </c>
      <c r="C37" s="384">
        <v>2310103</v>
      </c>
      <c r="D37" s="201"/>
      <c r="E37" s="201"/>
      <c r="F37" s="202"/>
      <c r="G37" s="201"/>
      <c r="H37" s="197" t="s">
        <v>750</v>
      </c>
      <c r="I37" s="220" t="s">
        <v>576</v>
      </c>
      <c r="J37" s="220" t="s">
        <v>606</v>
      </c>
      <c r="K37" s="220" t="s">
        <v>607</v>
      </c>
      <c r="L37" s="194">
        <f t="shared" si="8"/>
        <v>0</v>
      </c>
      <c r="M37" s="194">
        <f t="shared" si="9"/>
        <v>10000</v>
      </c>
      <c r="N37" s="195">
        <v>0</v>
      </c>
      <c r="O37" s="258">
        <v>0</v>
      </c>
      <c r="P37" s="231">
        <v>0</v>
      </c>
      <c r="Q37" s="258">
        <v>10000</v>
      </c>
      <c r="R37" s="231">
        <v>0</v>
      </c>
      <c r="S37" s="258">
        <v>0</v>
      </c>
      <c r="T37" s="231">
        <v>0</v>
      </c>
      <c r="U37" s="258">
        <v>0</v>
      </c>
      <c r="V37" s="215">
        <f t="shared" si="2"/>
        <v>13173450</v>
      </c>
      <c r="W37" s="215">
        <f t="shared" si="3"/>
        <v>20980100</v>
      </c>
      <c r="X37" s="195">
        <v>0</v>
      </c>
      <c r="Y37" s="199">
        <v>0</v>
      </c>
    </row>
    <row r="38" spans="1:25" s="106" customFormat="1" ht="22.5" x14ac:dyDescent="0.2">
      <c r="A38" s="229">
        <v>37</v>
      </c>
      <c r="B38" s="230" t="s">
        <v>319</v>
      </c>
      <c r="C38" s="384">
        <v>2710100</v>
      </c>
      <c r="D38" s="201"/>
      <c r="E38" s="201"/>
      <c r="F38" s="202"/>
      <c r="G38" s="201"/>
      <c r="H38" s="197" t="s">
        <v>754</v>
      </c>
      <c r="I38" s="220" t="s">
        <v>608</v>
      </c>
      <c r="J38" s="220" t="s">
        <v>609</v>
      </c>
      <c r="K38" s="220" t="s">
        <v>610</v>
      </c>
      <c r="L38" s="194">
        <f t="shared" si="8"/>
        <v>0</v>
      </c>
      <c r="M38" s="194">
        <f t="shared" si="9"/>
        <v>10000</v>
      </c>
      <c r="N38" s="195">
        <v>0</v>
      </c>
      <c r="O38" s="258">
        <v>0</v>
      </c>
      <c r="P38" s="231">
        <v>0</v>
      </c>
      <c r="Q38" s="258">
        <v>10000</v>
      </c>
      <c r="R38" s="231">
        <v>0</v>
      </c>
      <c r="S38" s="258">
        <v>0</v>
      </c>
      <c r="T38" s="231">
        <v>0</v>
      </c>
      <c r="U38" s="258">
        <v>0</v>
      </c>
      <c r="V38" s="215">
        <f t="shared" si="2"/>
        <v>13173450</v>
      </c>
      <c r="W38" s="215">
        <f t="shared" si="3"/>
        <v>20970100</v>
      </c>
      <c r="X38" s="195">
        <v>0</v>
      </c>
      <c r="Y38" s="199">
        <v>0</v>
      </c>
    </row>
    <row r="39" spans="1:25" s="106" customFormat="1" ht="22.5" x14ac:dyDescent="0.2">
      <c r="A39" s="229">
        <v>38</v>
      </c>
      <c r="B39" s="230" t="s">
        <v>319</v>
      </c>
      <c r="C39" s="384">
        <v>2630110</v>
      </c>
      <c r="D39" s="201"/>
      <c r="E39" s="201"/>
      <c r="F39" s="202"/>
      <c r="G39" s="201"/>
      <c r="H39" s="197" t="s">
        <v>741</v>
      </c>
      <c r="I39" s="220" t="s">
        <v>581</v>
      </c>
      <c r="J39" s="220" t="s">
        <v>611</v>
      </c>
      <c r="K39" s="220" t="s">
        <v>612</v>
      </c>
      <c r="L39" s="194">
        <f t="shared" si="8"/>
        <v>0</v>
      </c>
      <c r="M39" s="194">
        <f t="shared" si="9"/>
        <v>30000</v>
      </c>
      <c r="N39" s="195">
        <v>0</v>
      </c>
      <c r="O39" s="258">
        <v>0</v>
      </c>
      <c r="P39" s="231">
        <v>0</v>
      </c>
      <c r="Q39" s="258">
        <v>30000</v>
      </c>
      <c r="R39" s="231">
        <v>0</v>
      </c>
      <c r="S39" s="258">
        <v>0</v>
      </c>
      <c r="T39" s="231">
        <v>0</v>
      </c>
      <c r="U39" s="258">
        <v>0</v>
      </c>
      <c r="V39" s="215">
        <f t="shared" si="2"/>
        <v>13173450</v>
      </c>
      <c r="W39" s="215">
        <f t="shared" si="3"/>
        <v>20940100</v>
      </c>
      <c r="X39" s="195">
        <v>0</v>
      </c>
      <c r="Y39" s="199">
        <v>0</v>
      </c>
    </row>
    <row r="40" spans="1:25" s="106" customFormat="1" ht="45" x14ac:dyDescent="0.2">
      <c r="A40" s="229">
        <v>39</v>
      </c>
      <c r="B40" s="230" t="s">
        <v>319</v>
      </c>
      <c r="C40" s="384">
        <v>2310103</v>
      </c>
      <c r="D40" s="201"/>
      <c r="E40" s="201"/>
      <c r="F40" s="202"/>
      <c r="G40" s="201"/>
      <c r="H40" s="197" t="s">
        <v>750</v>
      </c>
      <c r="I40" s="220" t="s">
        <v>576</v>
      </c>
      <c r="J40" s="220" t="s">
        <v>613</v>
      </c>
      <c r="K40" s="220" t="s">
        <v>614</v>
      </c>
      <c r="L40" s="194">
        <f t="shared" si="8"/>
        <v>0</v>
      </c>
      <c r="M40" s="194">
        <f t="shared" si="9"/>
        <v>10000</v>
      </c>
      <c r="N40" s="195">
        <v>0</v>
      </c>
      <c r="O40" s="258">
        <v>0</v>
      </c>
      <c r="P40" s="231">
        <v>0</v>
      </c>
      <c r="Q40" s="258">
        <v>10000</v>
      </c>
      <c r="R40" s="231">
        <v>0</v>
      </c>
      <c r="S40" s="258">
        <v>0</v>
      </c>
      <c r="T40" s="231">
        <v>0</v>
      </c>
      <c r="U40" s="258">
        <v>0</v>
      </c>
      <c r="V40" s="215">
        <f t="shared" si="2"/>
        <v>13173450</v>
      </c>
      <c r="W40" s="215">
        <f t="shared" si="3"/>
        <v>20930100</v>
      </c>
      <c r="X40" s="195">
        <v>0</v>
      </c>
      <c r="Y40" s="199">
        <v>0</v>
      </c>
    </row>
    <row r="41" spans="1:25" s="106" customFormat="1" ht="33.75" x14ac:dyDescent="0.2">
      <c r="A41" s="229">
        <v>40</v>
      </c>
      <c r="B41" s="230" t="s">
        <v>319</v>
      </c>
      <c r="C41" s="385">
        <v>2170107</v>
      </c>
      <c r="D41" s="201"/>
      <c r="E41" s="201"/>
      <c r="F41" s="202"/>
      <c r="G41" s="201"/>
      <c r="H41" s="197" t="s">
        <v>743</v>
      </c>
      <c r="I41" s="218" t="s">
        <v>578</v>
      </c>
      <c r="J41" s="218" t="s">
        <v>597</v>
      </c>
      <c r="K41" s="218" t="s">
        <v>598</v>
      </c>
      <c r="L41" s="194">
        <f t="shared" si="8"/>
        <v>0</v>
      </c>
      <c r="M41" s="194">
        <f t="shared" si="9"/>
        <v>20000</v>
      </c>
      <c r="N41" s="195">
        <v>0</v>
      </c>
      <c r="O41" s="259">
        <v>0</v>
      </c>
      <c r="P41" s="233">
        <v>0</v>
      </c>
      <c r="Q41" s="259">
        <v>20000</v>
      </c>
      <c r="R41" s="233">
        <v>0</v>
      </c>
      <c r="S41" s="259">
        <v>0</v>
      </c>
      <c r="T41" s="233">
        <v>0</v>
      </c>
      <c r="U41" s="259">
        <v>0</v>
      </c>
      <c r="V41" s="215">
        <f t="shared" si="2"/>
        <v>13173450</v>
      </c>
      <c r="W41" s="215">
        <f t="shared" si="3"/>
        <v>20910100</v>
      </c>
      <c r="X41" s="195">
        <v>0</v>
      </c>
      <c r="Y41" s="199">
        <v>0</v>
      </c>
    </row>
    <row r="42" spans="1:25" s="106" customFormat="1" ht="11.25" x14ac:dyDescent="0.2">
      <c r="A42" s="229">
        <v>41</v>
      </c>
      <c r="B42" s="230" t="s">
        <v>319</v>
      </c>
      <c r="C42" s="384">
        <v>2210107</v>
      </c>
      <c r="D42" s="201"/>
      <c r="E42" s="201"/>
      <c r="F42" s="202"/>
      <c r="G42" s="201"/>
      <c r="H42" s="197" t="s">
        <v>753</v>
      </c>
      <c r="I42" s="220" t="s">
        <v>586</v>
      </c>
      <c r="J42" s="253" t="s">
        <v>615</v>
      </c>
      <c r="K42" s="255" t="s">
        <v>616</v>
      </c>
      <c r="L42" s="194">
        <f t="shared" si="8"/>
        <v>0</v>
      </c>
      <c r="M42" s="194">
        <f t="shared" si="9"/>
        <v>15000</v>
      </c>
      <c r="N42" s="195">
        <v>0</v>
      </c>
      <c r="O42" s="258">
        <v>0</v>
      </c>
      <c r="P42" s="231">
        <v>0</v>
      </c>
      <c r="Q42" s="258">
        <v>15000</v>
      </c>
      <c r="R42" s="231">
        <v>0</v>
      </c>
      <c r="S42" s="258">
        <v>0</v>
      </c>
      <c r="T42" s="231">
        <v>0</v>
      </c>
      <c r="U42" s="258">
        <v>0</v>
      </c>
      <c r="V42" s="215">
        <f t="shared" si="2"/>
        <v>13173450</v>
      </c>
      <c r="W42" s="215">
        <f t="shared" si="3"/>
        <v>20895100</v>
      </c>
      <c r="X42" s="195">
        <v>0</v>
      </c>
      <c r="Y42" s="199">
        <v>0</v>
      </c>
    </row>
    <row r="43" spans="1:25" s="106" customFormat="1" ht="56.25" x14ac:dyDescent="0.2">
      <c r="A43" s="229">
        <v>42</v>
      </c>
      <c r="B43" s="230" t="s">
        <v>319</v>
      </c>
      <c r="C43" s="384">
        <v>2210109</v>
      </c>
      <c r="D43" s="201"/>
      <c r="E43" s="201"/>
      <c r="F43" s="202"/>
      <c r="G43" s="201"/>
      <c r="H43" s="197" t="s">
        <v>755</v>
      </c>
      <c r="I43" s="220" t="s">
        <v>66</v>
      </c>
      <c r="J43" s="220" t="s">
        <v>617</v>
      </c>
      <c r="K43" s="220" t="s">
        <v>618</v>
      </c>
      <c r="L43" s="194">
        <f t="shared" si="8"/>
        <v>0</v>
      </c>
      <c r="M43" s="194">
        <f t="shared" si="9"/>
        <v>10000</v>
      </c>
      <c r="N43" s="195">
        <v>0</v>
      </c>
      <c r="O43" s="258">
        <v>0</v>
      </c>
      <c r="P43" s="231">
        <v>0</v>
      </c>
      <c r="Q43" s="258">
        <v>0</v>
      </c>
      <c r="R43" s="231">
        <v>0</v>
      </c>
      <c r="S43" s="258">
        <v>10000</v>
      </c>
      <c r="T43" s="231">
        <v>0</v>
      </c>
      <c r="U43" s="258">
        <v>0</v>
      </c>
      <c r="V43" s="215">
        <f t="shared" si="2"/>
        <v>13173450</v>
      </c>
      <c r="W43" s="215">
        <f t="shared" si="3"/>
        <v>20895100</v>
      </c>
      <c r="X43" s="195">
        <v>0</v>
      </c>
      <c r="Y43" s="199">
        <v>0</v>
      </c>
    </row>
    <row r="44" spans="1:25" s="106" customFormat="1" ht="123.75" x14ac:dyDescent="0.2">
      <c r="A44" s="229">
        <v>43</v>
      </c>
      <c r="B44" s="230" t="s">
        <v>319</v>
      </c>
      <c r="C44" s="384">
        <v>2210110</v>
      </c>
      <c r="D44" s="201"/>
      <c r="E44" s="201"/>
      <c r="F44" s="202"/>
      <c r="G44" s="201"/>
      <c r="H44" s="197" t="s">
        <v>756</v>
      </c>
      <c r="I44" s="220" t="s">
        <v>335</v>
      </c>
      <c r="J44" s="225" t="s">
        <v>619</v>
      </c>
      <c r="K44" s="226" t="s">
        <v>620</v>
      </c>
      <c r="L44" s="194">
        <f t="shared" si="8"/>
        <v>0</v>
      </c>
      <c r="M44" s="194">
        <f t="shared" si="9"/>
        <v>16000</v>
      </c>
      <c r="N44" s="195">
        <v>0</v>
      </c>
      <c r="O44" s="258">
        <v>0</v>
      </c>
      <c r="P44" s="231">
        <v>0</v>
      </c>
      <c r="Q44" s="258">
        <v>0</v>
      </c>
      <c r="R44" s="231">
        <v>0</v>
      </c>
      <c r="S44" s="258">
        <v>16000</v>
      </c>
      <c r="T44" s="231">
        <v>0</v>
      </c>
      <c r="U44" s="258">
        <v>0</v>
      </c>
      <c r="V44" s="215">
        <f t="shared" si="2"/>
        <v>13173450</v>
      </c>
      <c r="W44" s="215">
        <f t="shared" si="3"/>
        <v>20895100</v>
      </c>
      <c r="X44" s="195">
        <v>0</v>
      </c>
      <c r="Y44" s="199">
        <v>0</v>
      </c>
    </row>
    <row r="45" spans="1:25" s="106" customFormat="1" ht="22.5" x14ac:dyDescent="0.2">
      <c r="A45" s="229">
        <v>44</v>
      </c>
      <c r="B45" s="230" t="s">
        <v>319</v>
      </c>
      <c r="C45" s="384">
        <v>2630110</v>
      </c>
      <c r="D45" s="201"/>
      <c r="E45" s="201"/>
      <c r="F45" s="202"/>
      <c r="G45" s="201"/>
      <c r="H45" s="197" t="s">
        <v>741</v>
      </c>
      <c r="I45" s="220" t="s">
        <v>581</v>
      </c>
      <c r="J45" s="253" t="s">
        <v>582</v>
      </c>
      <c r="K45" s="253" t="s">
        <v>622</v>
      </c>
      <c r="L45" s="194">
        <f t="shared" si="8"/>
        <v>0</v>
      </c>
      <c r="M45" s="194">
        <f t="shared" si="9"/>
        <v>20000</v>
      </c>
      <c r="N45" s="195">
        <v>0</v>
      </c>
      <c r="O45" s="258">
        <v>0</v>
      </c>
      <c r="P45" s="231">
        <v>0</v>
      </c>
      <c r="Q45" s="258">
        <v>0</v>
      </c>
      <c r="R45" s="231">
        <v>0</v>
      </c>
      <c r="S45" s="258">
        <v>20000</v>
      </c>
      <c r="T45" s="231">
        <v>0</v>
      </c>
      <c r="U45" s="258">
        <v>0</v>
      </c>
      <c r="V45" s="215">
        <f t="shared" si="2"/>
        <v>13173450</v>
      </c>
      <c r="W45" s="215">
        <f t="shared" si="3"/>
        <v>20895100</v>
      </c>
      <c r="X45" s="195">
        <v>0</v>
      </c>
      <c r="Y45" s="199">
        <v>0</v>
      </c>
    </row>
    <row r="46" spans="1:25" s="106" customFormat="1" ht="56.25" x14ac:dyDescent="0.2">
      <c r="A46" s="229">
        <v>45</v>
      </c>
      <c r="B46" s="230" t="s">
        <v>319</v>
      </c>
      <c r="C46" s="384">
        <v>2310103</v>
      </c>
      <c r="D46" s="201"/>
      <c r="E46" s="201"/>
      <c r="F46" s="202"/>
      <c r="G46" s="201"/>
      <c r="H46" s="197" t="s">
        <v>750</v>
      </c>
      <c r="I46" s="220" t="s">
        <v>576</v>
      </c>
      <c r="J46" s="220" t="s">
        <v>623</v>
      </c>
      <c r="K46" s="220" t="s">
        <v>624</v>
      </c>
      <c r="L46" s="194">
        <f t="shared" si="8"/>
        <v>0</v>
      </c>
      <c r="M46" s="194">
        <f t="shared" si="9"/>
        <v>7000</v>
      </c>
      <c r="N46" s="195">
        <v>0</v>
      </c>
      <c r="O46" s="258">
        <v>0</v>
      </c>
      <c r="P46" s="231">
        <v>0</v>
      </c>
      <c r="Q46" s="258">
        <v>0</v>
      </c>
      <c r="R46" s="231">
        <v>0</v>
      </c>
      <c r="S46" s="258">
        <v>7000</v>
      </c>
      <c r="T46" s="231">
        <v>0</v>
      </c>
      <c r="U46" s="258">
        <v>0</v>
      </c>
      <c r="V46" s="215">
        <f t="shared" si="2"/>
        <v>13173450</v>
      </c>
      <c r="W46" s="215">
        <f t="shared" si="3"/>
        <v>20895100</v>
      </c>
      <c r="X46" s="195">
        <v>0</v>
      </c>
      <c r="Y46" s="199">
        <v>0</v>
      </c>
    </row>
    <row r="47" spans="1:25" s="106" customFormat="1" ht="45" x14ac:dyDescent="0.2">
      <c r="A47" s="229">
        <v>46</v>
      </c>
      <c r="B47" s="230" t="s">
        <v>319</v>
      </c>
      <c r="C47" s="201">
        <v>2310104</v>
      </c>
      <c r="D47" s="201"/>
      <c r="E47" s="201"/>
      <c r="F47" s="202"/>
      <c r="G47" s="201"/>
      <c r="H47" s="197" t="s">
        <v>737</v>
      </c>
      <c r="I47" s="218" t="s">
        <v>589</v>
      </c>
      <c r="J47" s="253" t="s">
        <v>625</v>
      </c>
      <c r="K47" s="253" t="s">
        <v>626</v>
      </c>
      <c r="L47" s="194">
        <f t="shared" ref="L47:L58" si="10">N47+P47+R47+T47</f>
        <v>0</v>
      </c>
      <c r="M47" s="194">
        <f t="shared" ref="M47:M58" si="11">O47+Q47+S47+U47</f>
        <v>10000</v>
      </c>
      <c r="N47" s="195">
        <v>0</v>
      </c>
      <c r="O47" s="196">
        <v>0</v>
      </c>
      <c r="P47" s="195">
        <v>0</v>
      </c>
      <c r="Q47" s="196">
        <v>0</v>
      </c>
      <c r="R47" s="195">
        <v>0</v>
      </c>
      <c r="S47" s="196">
        <v>10000</v>
      </c>
      <c r="T47" s="195">
        <v>0</v>
      </c>
      <c r="U47" s="196">
        <v>0</v>
      </c>
      <c r="V47" s="215">
        <f t="shared" si="2"/>
        <v>13173450</v>
      </c>
      <c r="W47" s="215">
        <f t="shared" si="3"/>
        <v>20895100</v>
      </c>
      <c r="X47" s="195">
        <v>0</v>
      </c>
      <c r="Y47" s="199">
        <v>0</v>
      </c>
    </row>
    <row r="48" spans="1:25" s="106" customFormat="1" ht="33.75" x14ac:dyDescent="0.2">
      <c r="A48" s="229">
        <v>47</v>
      </c>
      <c r="B48" s="230" t="s">
        <v>319</v>
      </c>
      <c r="C48" s="385">
        <v>2210110</v>
      </c>
      <c r="D48" s="201"/>
      <c r="E48" s="201"/>
      <c r="F48" s="202"/>
      <c r="G48" s="201"/>
      <c r="H48" s="197" t="s">
        <v>757</v>
      </c>
      <c r="I48" s="218" t="s">
        <v>335</v>
      </c>
      <c r="J48" s="227" t="s">
        <v>627</v>
      </c>
      <c r="K48" s="226" t="s">
        <v>628</v>
      </c>
      <c r="L48" s="194">
        <f t="shared" si="10"/>
        <v>0</v>
      </c>
      <c r="M48" s="194">
        <f t="shared" si="11"/>
        <v>10000</v>
      </c>
      <c r="N48" s="195">
        <v>0</v>
      </c>
      <c r="O48" s="259">
        <v>10000</v>
      </c>
      <c r="P48" s="233">
        <v>0</v>
      </c>
      <c r="Q48" s="259">
        <v>0</v>
      </c>
      <c r="R48" s="233">
        <v>0</v>
      </c>
      <c r="S48" s="259"/>
      <c r="T48" s="233">
        <v>0</v>
      </c>
      <c r="U48" s="259">
        <v>0</v>
      </c>
      <c r="V48" s="215">
        <f t="shared" si="2"/>
        <v>13163450</v>
      </c>
      <c r="W48" s="215">
        <f t="shared" si="3"/>
        <v>20895100</v>
      </c>
      <c r="X48" s="195">
        <v>0</v>
      </c>
      <c r="Y48" s="199">
        <v>0</v>
      </c>
    </row>
    <row r="49" spans="1:155" s="106" customFormat="1" ht="33.75" x14ac:dyDescent="0.2">
      <c r="A49" s="229">
        <v>48</v>
      </c>
      <c r="B49" s="230" t="s">
        <v>319</v>
      </c>
      <c r="C49" s="384">
        <v>2630120</v>
      </c>
      <c r="D49" s="201"/>
      <c r="E49" s="201"/>
      <c r="F49" s="202"/>
      <c r="G49" s="201"/>
      <c r="H49" s="197" t="s">
        <v>752</v>
      </c>
      <c r="I49" s="220" t="s">
        <v>583</v>
      </c>
      <c r="J49" s="221" t="s">
        <v>629</v>
      </c>
      <c r="K49" s="221" t="s">
        <v>621</v>
      </c>
      <c r="L49" s="194">
        <f t="shared" si="10"/>
        <v>0</v>
      </c>
      <c r="M49" s="194">
        <f t="shared" si="11"/>
        <v>10000</v>
      </c>
      <c r="N49" s="195">
        <v>0</v>
      </c>
      <c r="O49" s="258">
        <v>0</v>
      </c>
      <c r="P49" s="231">
        <v>0</v>
      </c>
      <c r="Q49" s="258">
        <v>0</v>
      </c>
      <c r="R49" s="231">
        <v>0</v>
      </c>
      <c r="S49" s="258">
        <v>0</v>
      </c>
      <c r="T49" s="231">
        <v>0</v>
      </c>
      <c r="U49" s="258">
        <v>10000</v>
      </c>
      <c r="V49" s="215">
        <f t="shared" si="2"/>
        <v>13163450</v>
      </c>
      <c r="W49" s="215">
        <f t="shared" si="3"/>
        <v>20895100</v>
      </c>
      <c r="X49" s="195">
        <v>0</v>
      </c>
      <c r="Y49" s="199">
        <v>0</v>
      </c>
    </row>
    <row r="50" spans="1:155" s="106" customFormat="1" ht="22.5" x14ac:dyDescent="0.2">
      <c r="A50" s="229">
        <v>49</v>
      </c>
      <c r="B50" s="230" t="s">
        <v>319</v>
      </c>
      <c r="C50" s="384">
        <v>2630120</v>
      </c>
      <c r="D50" s="201"/>
      <c r="E50" s="201"/>
      <c r="F50" s="202"/>
      <c r="G50" s="201"/>
      <c r="H50" s="197" t="s">
        <v>752</v>
      </c>
      <c r="I50" s="220" t="s">
        <v>583</v>
      </c>
      <c r="J50" s="221" t="s">
        <v>630</v>
      </c>
      <c r="K50" s="221" t="s">
        <v>621</v>
      </c>
      <c r="L50" s="194">
        <f t="shared" si="10"/>
        <v>0</v>
      </c>
      <c r="M50" s="194">
        <f t="shared" si="11"/>
        <v>20000</v>
      </c>
      <c r="N50" s="195">
        <v>0</v>
      </c>
      <c r="O50" s="258">
        <v>0</v>
      </c>
      <c r="P50" s="231">
        <v>0</v>
      </c>
      <c r="Q50" s="258">
        <v>0</v>
      </c>
      <c r="R50" s="231">
        <v>0</v>
      </c>
      <c r="S50" s="258">
        <v>0</v>
      </c>
      <c r="T50" s="231">
        <v>0</v>
      </c>
      <c r="U50" s="258">
        <v>20000</v>
      </c>
      <c r="V50" s="215">
        <f t="shared" si="2"/>
        <v>13163450</v>
      </c>
      <c r="W50" s="215">
        <f t="shared" si="3"/>
        <v>20895100</v>
      </c>
      <c r="X50" s="195">
        <v>0</v>
      </c>
      <c r="Y50" s="199">
        <v>0</v>
      </c>
    </row>
    <row r="51" spans="1:155" s="106" customFormat="1" ht="22.5" x14ac:dyDescent="0.2">
      <c r="A51" s="229">
        <v>50</v>
      </c>
      <c r="B51" s="230" t="s">
        <v>319</v>
      </c>
      <c r="C51" s="384">
        <v>2210109</v>
      </c>
      <c r="D51" s="201"/>
      <c r="E51" s="201"/>
      <c r="F51" s="202"/>
      <c r="G51" s="201"/>
      <c r="H51" s="197" t="s">
        <v>755</v>
      </c>
      <c r="I51" s="220" t="s">
        <v>66</v>
      </c>
      <c r="J51" s="219" t="s">
        <v>631</v>
      </c>
      <c r="K51" s="228" t="s">
        <v>632</v>
      </c>
      <c r="L51" s="194">
        <f t="shared" si="10"/>
        <v>0</v>
      </c>
      <c r="M51" s="194">
        <f t="shared" si="11"/>
        <v>45000</v>
      </c>
      <c r="N51" s="195">
        <v>0</v>
      </c>
      <c r="O51" s="258">
        <v>0</v>
      </c>
      <c r="P51" s="231">
        <v>0</v>
      </c>
      <c r="Q51" s="258">
        <v>0</v>
      </c>
      <c r="R51" s="231">
        <v>0</v>
      </c>
      <c r="S51" s="258">
        <v>0</v>
      </c>
      <c r="T51" s="231">
        <v>0</v>
      </c>
      <c r="U51" s="258">
        <v>45000</v>
      </c>
      <c r="V51" s="215">
        <f t="shared" si="2"/>
        <v>13163450</v>
      </c>
      <c r="W51" s="215">
        <f t="shared" si="3"/>
        <v>20895100</v>
      </c>
      <c r="X51" s="195">
        <v>0</v>
      </c>
      <c r="Y51" s="199">
        <v>0</v>
      </c>
    </row>
    <row r="52" spans="1:155" s="106" customFormat="1" ht="45" x14ac:dyDescent="0.2">
      <c r="A52" s="229">
        <v>51</v>
      </c>
      <c r="B52" s="200" t="s">
        <v>323</v>
      </c>
      <c r="C52" s="201">
        <v>1140500</v>
      </c>
      <c r="D52" s="201"/>
      <c r="E52" s="201"/>
      <c r="F52" s="202"/>
      <c r="G52" s="201"/>
      <c r="H52" s="197" t="s">
        <v>758</v>
      </c>
      <c r="I52" s="205" t="s">
        <v>565</v>
      </c>
      <c r="J52" s="205" t="s">
        <v>664</v>
      </c>
      <c r="K52" s="205" t="s">
        <v>664</v>
      </c>
      <c r="L52" s="194">
        <f t="shared" si="10"/>
        <v>0</v>
      </c>
      <c r="M52" s="194">
        <f t="shared" si="11"/>
        <v>48100</v>
      </c>
      <c r="N52" s="195">
        <v>0</v>
      </c>
      <c r="O52" s="196">
        <v>40000</v>
      </c>
      <c r="P52" s="195">
        <v>0</v>
      </c>
      <c r="Q52" s="196">
        <v>2700</v>
      </c>
      <c r="R52" s="195">
        <v>0</v>
      </c>
      <c r="S52" s="196">
        <v>2700</v>
      </c>
      <c r="T52" s="195">
        <v>0</v>
      </c>
      <c r="U52" s="196">
        <v>2700</v>
      </c>
      <c r="V52" s="215">
        <f t="shared" si="2"/>
        <v>13123450</v>
      </c>
      <c r="W52" s="215">
        <f t="shared" si="3"/>
        <v>20892400</v>
      </c>
      <c r="X52" s="195">
        <v>0</v>
      </c>
      <c r="Y52" s="199">
        <v>0</v>
      </c>
    </row>
    <row r="53" spans="1:155" s="106" customFormat="1" ht="22.5" x14ac:dyDescent="0.2">
      <c r="A53" s="229">
        <v>52</v>
      </c>
      <c r="B53" s="200" t="s">
        <v>323</v>
      </c>
      <c r="C53" s="201">
        <v>1140500</v>
      </c>
      <c r="D53" s="201"/>
      <c r="E53" s="201"/>
      <c r="F53" s="202"/>
      <c r="G53" s="201"/>
      <c r="H53" s="197" t="s">
        <v>758</v>
      </c>
      <c r="I53" s="205" t="s">
        <v>563</v>
      </c>
      <c r="J53" s="205" t="s">
        <v>563</v>
      </c>
      <c r="K53" s="205" t="s">
        <v>564</v>
      </c>
      <c r="L53" s="194">
        <f t="shared" si="10"/>
        <v>0</v>
      </c>
      <c r="M53" s="194">
        <f t="shared" si="11"/>
        <v>13000</v>
      </c>
      <c r="N53" s="195">
        <v>0</v>
      </c>
      <c r="O53" s="196">
        <v>10000</v>
      </c>
      <c r="P53" s="195">
        <v>0</v>
      </c>
      <c r="Q53" s="196">
        <v>1000</v>
      </c>
      <c r="R53" s="195">
        <v>0</v>
      </c>
      <c r="S53" s="196">
        <v>1000</v>
      </c>
      <c r="T53" s="195">
        <v>0</v>
      </c>
      <c r="U53" s="196">
        <v>1000</v>
      </c>
      <c r="V53" s="215">
        <f t="shared" si="2"/>
        <v>13113450</v>
      </c>
      <c r="W53" s="215">
        <f t="shared" si="3"/>
        <v>20891400</v>
      </c>
      <c r="X53" s="195">
        <v>0</v>
      </c>
      <c r="Y53" s="199">
        <v>0</v>
      </c>
    </row>
    <row r="54" spans="1:155" s="106" customFormat="1" ht="33.75" x14ac:dyDescent="0.2">
      <c r="A54" s="229">
        <v>53</v>
      </c>
      <c r="B54" s="200" t="s">
        <v>323</v>
      </c>
      <c r="C54" s="201">
        <v>1140500</v>
      </c>
      <c r="D54" s="201"/>
      <c r="E54" s="201"/>
      <c r="F54" s="202"/>
      <c r="G54" s="201"/>
      <c r="H54" s="197" t="s">
        <v>758</v>
      </c>
      <c r="I54" s="205" t="s">
        <v>566</v>
      </c>
      <c r="J54" s="205" t="s">
        <v>566</v>
      </c>
      <c r="K54" s="205" t="s">
        <v>569</v>
      </c>
      <c r="L54" s="194">
        <f t="shared" si="10"/>
        <v>0</v>
      </c>
      <c r="M54" s="194">
        <f t="shared" si="11"/>
        <v>24800</v>
      </c>
      <c r="N54" s="195">
        <v>0</v>
      </c>
      <c r="O54" s="196">
        <v>20000</v>
      </c>
      <c r="P54" s="195">
        <v>0</v>
      </c>
      <c r="Q54" s="196">
        <v>1600</v>
      </c>
      <c r="R54" s="195">
        <v>0</v>
      </c>
      <c r="S54" s="196">
        <v>1600</v>
      </c>
      <c r="T54" s="195">
        <v>0</v>
      </c>
      <c r="U54" s="196">
        <v>1600</v>
      </c>
      <c r="V54" s="215">
        <f t="shared" si="2"/>
        <v>13093450</v>
      </c>
      <c r="W54" s="215">
        <f t="shared" si="3"/>
        <v>20889800</v>
      </c>
      <c r="X54" s="195">
        <v>0</v>
      </c>
      <c r="Y54" s="199">
        <v>0</v>
      </c>
    </row>
    <row r="55" spans="1:155" s="106" customFormat="1" ht="11.25" x14ac:dyDescent="0.2">
      <c r="A55" s="229">
        <v>54</v>
      </c>
      <c r="B55" s="230" t="s">
        <v>652</v>
      </c>
      <c r="C55" s="384">
        <v>1240400</v>
      </c>
      <c r="D55" s="201"/>
      <c r="E55" s="201"/>
      <c r="F55" s="202"/>
      <c r="G55" s="201"/>
      <c r="H55" s="197" t="s">
        <v>759</v>
      </c>
      <c r="I55" s="220" t="s">
        <v>200</v>
      </c>
      <c r="J55" s="219" t="s">
        <v>654</v>
      </c>
      <c r="K55" s="228"/>
      <c r="L55" s="194">
        <f t="shared" si="10"/>
        <v>0</v>
      </c>
      <c r="M55" s="194">
        <f t="shared" si="11"/>
        <v>2000</v>
      </c>
      <c r="N55" s="195">
        <v>0</v>
      </c>
      <c r="O55" s="258">
        <v>2000</v>
      </c>
      <c r="P55" s="231">
        <v>0</v>
      </c>
      <c r="Q55" s="258">
        <v>0</v>
      </c>
      <c r="R55" s="231">
        <v>0</v>
      </c>
      <c r="S55" s="258">
        <v>0</v>
      </c>
      <c r="T55" s="231">
        <v>0</v>
      </c>
      <c r="U55" s="258">
        <v>0</v>
      </c>
      <c r="V55" s="215">
        <f t="shared" si="2"/>
        <v>13091450</v>
      </c>
      <c r="W55" s="215">
        <f t="shared" si="3"/>
        <v>20889800</v>
      </c>
      <c r="X55" s="195">
        <v>0</v>
      </c>
      <c r="Y55" s="199">
        <v>0</v>
      </c>
    </row>
    <row r="56" spans="1:155" s="106" customFormat="1" ht="11.25" x14ac:dyDescent="0.2">
      <c r="A56" s="229">
        <v>55</v>
      </c>
      <c r="B56" s="230" t="s">
        <v>652</v>
      </c>
      <c r="C56" s="384">
        <v>1240400</v>
      </c>
      <c r="D56" s="201"/>
      <c r="E56" s="201"/>
      <c r="F56" s="202"/>
      <c r="G56" s="201"/>
      <c r="H56" s="197" t="s">
        <v>759</v>
      </c>
      <c r="I56" s="220" t="s">
        <v>200</v>
      </c>
      <c r="J56" s="219" t="s">
        <v>653</v>
      </c>
      <c r="K56" s="228"/>
      <c r="L56" s="194">
        <f t="shared" si="10"/>
        <v>0</v>
      </c>
      <c r="M56" s="194">
        <f t="shared" si="11"/>
        <v>20000</v>
      </c>
      <c r="N56" s="195">
        <v>0</v>
      </c>
      <c r="O56" s="258">
        <v>20000</v>
      </c>
      <c r="P56" s="231">
        <v>0</v>
      </c>
      <c r="Q56" s="258">
        <v>0</v>
      </c>
      <c r="R56" s="231">
        <v>0</v>
      </c>
      <c r="S56" s="258">
        <v>0</v>
      </c>
      <c r="T56" s="231">
        <v>0</v>
      </c>
      <c r="U56" s="258">
        <v>0</v>
      </c>
      <c r="V56" s="215">
        <f t="shared" si="2"/>
        <v>13071450</v>
      </c>
      <c r="W56" s="215">
        <f t="shared" si="3"/>
        <v>20889800</v>
      </c>
      <c r="X56" s="195">
        <v>0</v>
      </c>
      <c r="Y56" s="199">
        <v>0</v>
      </c>
    </row>
    <row r="57" spans="1:155" s="106" customFormat="1" ht="11.25" x14ac:dyDescent="0.2">
      <c r="A57" s="229">
        <v>56</v>
      </c>
      <c r="B57" s="230" t="s">
        <v>652</v>
      </c>
      <c r="C57" s="384">
        <v>1240400</v>
      </c>
      <c r="D57" s="201"/>
      <c r="E57" s="201"/>
      <c r="F57" s="202"/>
      <c r="G57" s="201"/>
      <c r="H57" s="197" t="s">
        <v>759</v>
      </c>
      <c r="I57" s="220" t="s">
        <v>200</v>
      </c>
      <c r="J57" s="219" t="s">
        <v>655</v>
      </c>
      <c r="K57" s="228"/>
      <c r="L57" s="194">
        <f t="shared" si="10"/>
        <v>0</v>
      </c>
      <c r="M57" s="194">
        <f t="shared" si="11"/>
        <v>2000</v>
      </c>
      <c r="N57" s="195">
        <v>0</v>
      </c>
      <c r="O57" s="258">
        <v>2000</v>
      </c>
      <c r="P57" s="231">
        <v>0</v>
      </c>
      <c r="Q57" s="258">
        <v>0</v>
      </c>
      <c r="R57" s="231">
        <v>0</v>
      </c>
      <c r="S57" s="258">
        <v>0</v>
      </c>
      <c r="T57" s="231">
        <v>0</v>
      </c>
      <c r="U57" s="258">
        <v>0</v>
      </c>
      <c r="V57" s="215">
        <f t="shared" si="2"/>
        <v>13069450</v>
      </c>
      <c r="W57" s="215">
        <f t="shared" si="3"/>
        <v>20889800</v>
      </c>
      <c r="X57" s="195">
        <v>0</v>
      </c>
      <c r="Y57" s="199">
        <v>0</v>
      </c>
    </row>
    <row r="58" spans="1:155" s="106" customFormat="1" ht="22.5" x14ac:dyDescent="0.2">
      <c r="A58" s="229">
        <v>57</v>
      </c>
      <c r="B58" s="230" t="s">
        <v>656</v>
      </c>
      <c r="C58" s="384">
        <v>5111000</v>
      </c>
      <c r="D58" s="201"/>
      <c r="E58" s="201"/>
      <c r="F58" s="202"/>
      <c r="G58" s="201"/>
      <c r="H58" s="197" t="s">
        <v>760</v>
      </c>
      <c r="I58" s="220" t="s">
        <v>657</v>
      </c>
      <c r="J58" s="219" t="s">
        <v>658</v>
      </c>
      <c r="K58" s="228"/>
      <c r="L58" s="194">
        <f t="shared" si="10"/>
        <v>0</v>
      </c>
      <c r="M58" s="194">
        <f t="shared" si="11"/>
        <v>80000</v>
      </c>
      <c r="N58" s="195">
        <v>0</v>
      </c>
      <c r="O58" s="258">
        <v>80000</v>
      </c>
      <c r="P58" s="231">
        <v>0</v>
      </c>
      <c r="Q58" s="258">
        <v>0</v>
      </c>
      <c r="R58" s="231">
        <v>0</v>
      </c>
      <c r="S58" s="258">
        <v>0</v>
      </c>
      <c r="T58" s="231">
        <v>0</v>
      </c>
      <c r="U58" s="258">
        <v>0</v>
      </c>
      <c r="V58" s="215">
        <f t="shared" si="2"/>
        <v>12989450</v>
      </c>
      <c r="W58" s="215">
        <f t="shared" si="3"/>
        <v>20889800</v>
      </c>
      <c r="X58" s="195">
        <v>0</v>
      </c>
      <c r="Y58" s="199">
        <v>0</v>
      </c>
    </row>
    <row r="59" spans="1:155" x14ac:dyDescent="0.2">
      <c r="A59" s="375" t="s">
        <v>353</v>
      </c>
      <c r="B59" s="376"/>
      <c r="C59" s="376"/>
      <c r="D59" s="376"/>
      <c r="E59" s="376"/>
      <c r="F59" s="376"/>
      <c r="G59" s="376"/>
      <c r="H59" s="376"/>
      <c r="I59" s="376"/>
      <c r="J59" s="376"/>
      <c r="K59" s="377"/>
      <c r="L59" s="187">
        <f>SUM(L2:L18)</f>
        <v>0</v>
      </c>
      <c r="M59" s="188">
        <f t="shared" ref="M59:U59" si="12">SUM(M2:M58)</f>
        <v>1861100</v>
      </c>
      <c r="N59" s="180">
        <f t="shared" si="12"/>
        <v>0</v>
      </c>
      <c r="O59" s="180">
        <f t="shared" si="12"/>
        <v>820600</v>
      </c>
      <c r="P59" s="180">
        <f t="shared" si="12"/>
        <v>0</v>
      </c>
      <c r="Q59" s="180">
        <f t="shared" si="12"/>
        <v>467900</v>
      </c>
      <c r="R59" s="180">
        <f t="shared" si="12"/>
        <v>0</v>
      </c>
      <c r="S59" s="180">
        <f t="shared" si="12"/>
        <v>290300</v>
      </c>
      <c r="T59" s="180">
        <f t="shared" si="12"/>
        <v>0</v>
      </c>
      <c r="U59" s="180">
        <f t="shared" si="12"/>
        <v>282300</v>
      </c>
      <c r="V59" s="187"/>
      <c r="W59" s="188"/>
      <c r="X59" s="214">
        <f>SUM(X2:X18)</f>
        <v>0</v>
      </c>
      <c r="Y59" s="188">
        <f>SUM(Y2:Y18)</f>
        <v>0</v>
      </c>
      <c r="Z59" s="181"/>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c r="EO59" s="182"/>
      <c r="EP59" s="182"/>
      <c r="EQ59" s="182"/>
      <c r="ER59" s="182"/>
      <c r="ES59" s="182"/>
      <c r="ET59" s="182"/>
      <c r="EU59" s="182"/>
      <c r="EV59" s="182"/>
      <c r="EW59" s="182"/>
      <c r="EX59" s="182"/>
      <c r="EY59" s="182"/>
    </row>
    <row r="60" spans="1:155" x14ac:dyDescent="0.2">
      <c r="A60" s="378"/>
      <c r="B60" s="379"/>
      <c r="C60" s="379"/>
      <c r="D60" s="379"/>
      <c r="E60" s="379"/>
      <c r="F60" s="379"/>
      <c r="G60" s="379"/>
      <c r="H60" s="379"/>
      <c r="I60" s="379"/>
      <c r="J60" s="379"/>
      <c r="K60" s="380"/>
      <c r="L60" s="112"/>
      <c r="M60" s="113">
        <f>M59-L59</f>
        <v>1861100</v>
      </c>
      <c r="N60" s="115">
        <v>0</v>
      </c>
      <c r="O60" s="114">
        <f>N59-O59</f>
        <v>-820600</v>
      </c>
      <c r="P60" s="114">
        <v>0</v>
      </c>
      <c r="Q60" s="114">
        <f>P59-Q59</f>
        <v>-467900</v>
      </c>
      <c r="R60" s="114">
        <v>0</v>
      </c>
      <c r="S60" s="114">
        <f>R59-S59</f>
        <v>-290300</v>
      </c>
      <c r="T60" s="114">
        <v>0</v>
      </c>
      <c r="U60" s="114">
        <f>T59-U59</f>
        <v>-282300</v>
      </c>
      <c r="V60" s="112"/>
      <c r="W60" s="113"/>
      <c r="X60" s="115">
        <v>0</v>
      </c>
      <c r="Y60" s="113">
        <v>0</v>
      </c>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row>
    <row r="61" spans="1:155" x14ac:dyDescent="0.2">
      <c r="B61" s="373"/>
      <c r="C61" s="374"/>
      <c r="D61" s="107"/>
      <c r="E61" s="107"/>
      <c r="F61" s="109"/>
      <c r="G61" s="107"/>
      <c r="H61" s="110" t="s">
        <v>337</v>
      </c>
      <c r="I61" s="103"/>
      <c r="J61" s="103"/>
      <c r="K61" s="33"/>
      <c r="L61" s="104"/>
      <c r="M61" s="104"/>
      <c r="N61" s="32"/>
      <c r="O61" s="32"/>
      <c r="P61" s="32"/>
      <c r="Q61" s="32"/>
      <c r="R61" s="32"/>
      <c r="S61" s="32"/>
      <c r="T61" s="32"/>
      <c r="U61" s="32"/>
      <c r="V61" s="32"/>
      <c r="W61" s="32"/>
      <c r="X61" s="32"/>
      <c r="Y61" s="32"/>
    </row>
    <row r="62" spans="1:155" x14ac:dyDescent="0.2">
      <c r="C62" s="31"/>
      <c r="D62" s="31"/>
      <c r="E62" s="31"/>
      <c r="G62" s="31"/>
      <c r="I62" s="35"/>
      <c r="R62" s="32"/>
    </row>
    <row r="63" spans="1:155" x14ac:dyDescent="0.2">
      <c r="C63" s="31"/>
      <c r="D63" s="31"/>
      <c r="E63" s="31"/>
      <c r="G63" s="31"/>
      <c r="I63" s="35"/>
    </row>
    <row r="64" spans="1:155" x14ac:dyDescent="0.2">
      <c r="C64" s="31"/>
      <c r="D64" s="31"/>
      <c r="E64" s="31"/>
      <c r="G64" s="31"/>
      <c r="I64" s="35"/>
    </row>
    <row r="65" spans="3:9" x14ac:dyDescent="0.2">
      <c r="C65" s="31"/>
      <c r="D65" s="31"/>
      <c r="E65" s="31"/>
      <c r="G65" s="31"/>
      <c r="I65" s="35"/>
    </row>
    <row r="66" spans="3:9" x14ac:dyDescent="0.2">
      <c r="C66" s="31"/>
      <c r="D66" s="31"/>
      <c r="E66" s="31"/>
      <c r="G66" s="31"/>
      <c r="I66" s="35"/>
    </row>
    <row r="67" spans="3:9" x14ac:dyDescent="0.2">
      <c r="C67" s="31"/>
      <c r="D67" s="31"/>
      <c r="E67" s="31"/>
      <c r="G67" s="31"/>
      <c r="I67" s="35"/>
    </row>
    <row r="68" spans="3:9" x14ac:dyDescent="0.2">
      <c r="C68" s="31"/>
      <c r="D68" s="31"/>
      <c r="E68" s="31"/>
      <c r="G68" s="31"/>
      <c r="I68" s="35"/>
    </row>
    <row r="69" spans="3:9" x14ac:dyDescent="0.2">
      <c r="C69" s="31"/>
      <c r="D69" s="31"/>
      <c r="E69" s="31"/>
      <c r="G69" s="31"/>
      <c r="I69" s="35"/>
    </row>
    <row r="70" spans="3:9" x14ac:dyDescent="0.2">
      <c r="C70" s="31"/>
      <c r="D70" s="31"/>
      <c r="E70" s="31"/>
      <c r="G70" s="31"/>
      <c r="I70" s="35"/>
    </row>
    <row r="71" spans="3:9" x14ac:dyDescent="0.2">
      <c r="C71" s="31"/>
      <c r="D71" s="31"/>
      <c r="E71" s="31"/>
      <c r="G71" s="31"/>
      <c r="I71" s="35"/>
    </row>
    <row r="72" spans="3:9" x14ac:dyDescent="0.2">
      <c r="C72" s="31"/>
      <c r="D72" s="31"/>
      <c r="E72" s="31"/>
      <c r="G72" s="31"/>
      <c r="I72" s="35"/>
    </row>
    <row r="73" spans="3:9" x14ac:dyDescent="0.2">
      <c r="C73" s="31"/>
      <c r="D73" s="31"/>
      <c r="E73" s="31"/>
      <c r="G73" s="31"/>
      <c r="I73" s="35"/>
    </row>
    <row r="74" spans="3:9" x14ac:dyDescent="0.2">
      <c r="C74" s="31"/>
      <c r="D74" s="31"/>
      <c r="E74" s="31"/>
      <c r="G74" s="31"/>
      <c r="I74" s="35"/>
    </row>
    <row r="75" spans="3:9" x14ac:dyDescent="0.2">
      <c r="C75" s="31"/>
      <c r="D75" s="31"/>
      <c r="E75" s="31"/>
      <c r="G75" s="31"/>
      <c r="I75" s="35"/>
    </row>
    <row r="76" spans="3:9" x14ac:dyDescent="0.2">
      <c r="C76" s="31"/>
      <c r="D76" s="31"/>
      <c r="E76" s="31"/>
      <c r="G76" s="31"/>
      <c r="I76" s="35"/>
    </row>
    <row r="77" spans="3:9" x14ac:dyDescent="0.2">
      <c r="C77" s="31"/>
      <c r="D77" s="31"/>
      <c r="E77" s="31"/>
      <c r="G77" s="31"/>
      <c r="I77" s="35"/>
    </row>
    <row r="78" spans="3:9" x14ac:dyDescent="0.2">
      <c r="C78" s="31"/>
      <c r="D78" s="31"/>
      <c r="E78" s="31"/>
      <c r="G78" s="31"/>
      <c r="I78" s="35"/>
    </row>
    <row r="79" spans="3:9" x14ac:dyDescent="0.2">
      <c r="C79" s="31"/>
      <c r="D79" s="31"/>
      <c r="E79" s="31"/>
      <c r="G79" s="31"/>
      <c r="I79" s="35"/>
    </row>
    <row r="80" spans="3:9" x14ac:dyDescent="0.2">
      <c r="C80" s="31"/>
      <c r="D80" s="31"/>
      <c r="E80" s="31"/>
      <c r="G80" s="31"/>
      <c r="I80" s="35"/>
    </row>
    <row r="81" spans="3:9" x14ac:dyDescent="0.2">
      <c r="C81" s="31"/>
      <c r="D81" s="31"/>
      <c r="E81" s="31"/>
      <c r="G81" s="31"/>
      <c r="I81" s="35"/>
    </row>
    <row r="82" spans="3:9" x14ac:dyDescent="0.2">
      <c r="C82" s="31"/>
      <c r="D82" s="31"/>
      <c r="E82" s="31"/>
      <c r="G82" s="31"/>
      <c r="I82" s="35"/>
    </row>
    <row r="83" spans="3:9" x14ac:dyDescent="0.2">
      <c r="C83" s="31"/>
      <c r="D83" s="31"/>
      <c r="E83" s="31"/>
      <c r="G83" s="31"/>
      <c r="I83" s="35"/>
    </row>
    <row r="84" spans="3:9" x14ac:dyDescent="0.2">
      <c r="C84" s="31"/>
      <c r="D84" s="31"/>
      <c r="E84" s="31"/>
      <c r="G84" s="31"/>
      <c r="I84" s="35"/>
    </row>
    <row r="85" spans="3:9" x14ac:dyDescent="0.2">
      <c r="C85" s="31"/>
      <c r="D85" s="31"/>
      <c r="E85" s="31"/>
      <c r="G85" s="31"/>
      <c r="I85" s="35"/>
    </row>
    <row r="86" spans="3:9" x14ac:dyDescent="0.2">
      <c r="C86" s="31"/>
      <c r="D86" s="31"/>
      <c r="E86" s="31"/>
      <c r="G86" s="31"/>
      <c r="I86" s="35"/>
    </row>
    <row r="87" spans="3:9" x14ac:dyDescent="0.2">
      <c r="C87" s="31"/>
      <c r="D87" s="31"/>
      <c r="E87" s="31"/>
      <c r="G87" s="31"/>
      <c r="I87" s="35"/>
    </row>
    <row r="88" spans="3:9" x14ac:dyDescent="0.2">
      <c r="C88" s="31"/>
      <c r="D88" s="31"/>
      <c r="E88" s="31"/>
      <c r="G88" s="31"/>
      <c r="I88" s="35"/>
    </row>
  </sheetData>
  <sheetProtection algorithmName="SHA-512" hashValue="yso+N3PsWB4/HVN0AR3BHtCAGVWYT3WUdJO8C+vIXLQ3l/wsIlh29xPqHxzdU2Y/tQEyvgzAfaycE7M0Fj+xWg==" saltValue="yKJAWFntSgH9cul/fUbxEA==" spinCount="100000" sheet="1" objects="1" scenarios="1" autoFilter="0"/>
  <autoFilter ref="A1:Y61"/>
  <sortState ref="A2:Y179">
    <sortCondition ref="A1"/>
  </sortState>
  <customSheetViews>
    <customSheetView guid="{BA740DD0-A8D6-4FF1-911F-75E2817B4FB3}" fitToPage="1" hiddenColumns="1" showRuler="0" topLeftCell="B34">
      <selection activeCell="I52" sqref="I52"/>
      <pageMargins left="0.7" right="0.7" top="0.78740157499999996" bottom="0.78740157499999996" header="0.3" footer="0.3"/>
      <pageSetup paperSize="8" fitToHeight="0" orientation="landscape"/>
      <headerFooter alignWithMargins="0">
        <oddHeader>&amp;L&amp;9Prioritätenliste Investitionsplanung 2013 - 2016&amp;C&amp;9Kategorie 2&amp;R&amp;9Investitionsmaßnahmen bis 50 TEUR</oddHeader>
        <oddFooter>&amp;L&amp;9Version vom &amp;D&amp;C&amp;9alle Werte in EUR&amp;R&amp;9Seite &amp;P von &amp;N</oddFooter>
      </headerFooter>
    </customSheetView>
    <customSheetView guid="{DDB149D1-98B3-4233-B23A-7A407F4FB8C1}" showGridLines="0" fitToPage="1" showAutoFilter="1" hiddenColumns="1">
      <pane xSplit="11" ySplit="1" topLeftCell="L3" activePane="bottomRight" state="frozen"/>
      <selection pane="bottomRight" activeCell="I5" sqref="I5"/>
      <pageMargins left="0.51181102362204722" right="0.11811023622047245" top="0.55118110236220474" bottom="0.55118110236220474" header="0.31496062992125984" footer="0.31496062992125984"/>
      <pageSetup paperSize="8" scale="49" fitToHeight="0" orientation="landscape" r:id="rId1"/>
      <headerFooter alignWithMargins="0">
        <oddHeader>&amp;L&amp;9Prioritätenliste Investitionsplanung 2022 - 2025&amp;C&amp;"Arial,Fett"&amp;11Kategorie 2&amp;R&amp;9Investitionsmaßnahmen bis 50 TEUR</oddHeader>
        <oddFooter>&amp;L&amp;9Version vom &amp;D&amp;C&amp;9alle Werte in EUR&amp;R&amp;9Seite &amp;P von &amp;N</oddFooter>
      </headerFooter>
      <autoFilter ref="A1:Y51"/>
    </customSheetView>
  </customSheetViews>
  <mergeCells count="2">
    <mergeCell ref="B61:C61"/>
    <mergeCell ref="A59:K60"/>
  </mergeCells>
  <phoneticPr fontId="20" type="noConversion"/>
  <conditionalFormatting sqref="V2:W58">
    <cfRule type="cellIs" dxfId="315" priority="233" operator="greaterThan">
      <formula>0.1</formula>
    </cfRule>
    <cfRule type="cellIs" dxfId="314" priority="234" operator="lessThan">
      <formula>0.1</formula>
    </cfRule>
    <cfRule type="cellIs" dxfId="313" priority="235" operator="equal">
      <formula>0</formula>
    </cfRule>
  </conditionalFormatting>
  <conditionalFormatting sqref="I8 I3:I4 J2">
    <cfRule type="expression" dxfId="312" priority="152">
      <formula>ISBLANK(I2:X59)</formula>
    </cfRule>
  </conditionalFormatting>
  <conditionalFormatting sqref="J6 H6:H7">
    <cfRule type="expression" dxfId="311" priority="151">
      <formula>ISBLANK(H6:W59)</formula>
    </cfRule>
  </conditionalFormatting>
  <conditionalFormatting sqref="J8">
    <cfRule type="expression" dxfId="310" priority="126">
      <formula>ISBLANK(J8:Y61)</formula>
    </cfRule>
  </conditionalFormatting>
  <conditionalFormatting sqref="P8 N8">
    <cfRule type="expression" dxfId="309" priority="19847">
      <formula>ISBLANK(N8:AB61)</formula>
    </cfRule>
  </conditionalFormatting>
  <conditionalFormatting sqref="R8">
    <cfRule type="expression" dxfId="308" priority="19857">
      <formula>ISBLANK(R8:AF61)</formula>
    </cfRule>
  </conditionalFormatting>
  <conditionalFormatting sqref="H3:H4">
    <cfRule type="expression" dxfId="307" priority="19888">
      <formula>ISBLANK(H3:W63)</formula>
    </cfRule>
  </conditionalFormatting>
  <conditionalFormatting sqref="U8 Q8 O8 S8 L6:M7">
    <cfRule type="expression" dxfId="306" priority="19894">
      <formula>ISBLANK(L6:Z65)</formula>
    </cfRule>
  </conditionalFormatting>
  <conditionalFormatting sqref="I18:J18">
    <cfRule type="expression" dxfId="305" priority="20044">
      <formula>ISBLANK(I18:X103)</formula>
    </cfRule>
  </conditionalFormatting>
  <conditionalFormatting sqref="I9:J9">
    <cfRule type="expression" dxfId="304" priority="20113">
      <formula>ISBLANK(I9:X101)</formula>
    </cfRule>
  </conditionalFormatting>
  <conditionalFormatting sqref="F9:G9">
    <cfRule type="expression" dxfId="303" priority="36764">
      <formula>ISBLANK(F9:V101)</formula>
    </cfRule>
  </conditionalFormatting>
  <conditionalFormatting sqref="D12:E12">
    <cfRule type="expression" dxfId="302" priority="47562">
      <formula>ISBLANK(D12:W105)</formula>
    </cfRule>
  </conditionalFormatting>
  <conditionalFormatting sqref="T8">
    <cfRule type="expression" dxfId="301" priority="47809">
      <formula>ISBLANK(T8:AH61)</formula>
    </cfRule>
  </conditionalFormatting>
  <conditionalFormatting sqref="U8 Q8 O8 N6:P7 R6:U7">
    <cfRule type="expression" dxfId="300" priority="47823">
      <formula>ISBLANK(N6:AB61)</formula>
    </cfRule>
  </conditionalFormatting>
  <conditionalFormatting sqref="S8">
    <cfRule type="expression" dxfId="299" priority="47849">
      <formula>ISBLANK(S8:AG63)</formula>
    </cfRule>
  </conditionalFormatting>
  <conditionalFormatting sqref="L36:M36 L34:M34">
    <cfRule type="expression" dxfId="298" priority="52921">
      <formula>ISBLANK(L34:Z133)</formula>
    </cfRule>
  </conditionalFormatting>
  <conditionalFormatting sqref="L2:M2">
    <cfRule type="expression" dxfId="297" priority="57267">
      <formula>ISBLANK(L2:Z60)</formula>
    </cfRule>
  </conditionalFormatting>
  <conditionalFormatting sqref="I2">
    <cfRule type="expression" dxfId="296" priority="64303">
      <formula>ISBLANK(I2:X157)</formula>
    </cfRule>
  </conditionalFormatting>
  <conditionalFormatting sqref="P4">
    <cfRule type="expression" dxfId="295" priority="83829">
      <formula>ISBLANK(P4:AD19)</formula>
    </cfRule>
  </conditionalFormatting>
  <conditionalFormatting sqref="H2">
    <cfRule type="expression" dxfId="294" priority="89978">
      <formula>ISBLANK(H2:W59)</formula>
    </cfRule>
  </conditionalFormatting>
  <conditionalFormatting sqref="F8:G8">
    <cfRule type="expression" dxfId="293" priority="93479">
      <formula>ISBLANK(F8:V85)</formula>
    </cfRule>
  </conditionalFormatting>
  <conditionalFormatting sqref="B8">
    <cfRule type="expression" dxfId="292" priority="93481">
      <formula>ISBLANK(B8:U85)</formula>
    </cfRule>
  </conditionalFormatting>
  <conditionalFormatting sqref="D8:E8">
    <cfRule type="expression" dxfId="291" priority="93483">
      <formula>ISBLANK(D8:U85)</formula>
    </cfRule>
  </conditionalFormatting>
  <conditionalFormatting sqref="C8">
    <cfRule type="expression" dxfId="290" priority="93485">
      <formula>ISBLANK(C8:U80)</formula>
    </cfRule>
  </conditionalFormatting>
  <conditionalFormatting sqref="L55:M58">
    <cfRule type="expression" dxfId="289" priority="94980">
      <formula>ISBLANK(L55:Z254)</formula>
    </cfRule>
  </conditionalFormatting>
  <conditionalFormatting sqref="H10">
    <cfRule type="expression" dxfId="288" priority="95272">
      <formula>ISBLANK(H10:W91)</formula>
    </cfRule>
  </conditionalFormatting>
  <conditionalFormatting sqref="I10:J10">
    <cfRule type="expression" dxfId="287" priority="95273">
      <formula>ISBLANK(I10:X170)</formula>
    </cfRule>
  </conditionalFormatting>
  <conditionalFormatting sqref="L33:M33">
    <cfRule type="expression" dxfId="286" priority="95288">
      <formula>ISBLANK(L33:Z129)</formula>
    </cfRule>
  </conditionalFormatting>
  <conditionalFormatting sqref="N10">
    <cfRule type="expression" dxfId="285" priority="95292">
      <formula>ISBLANK(N10:Z177)</formula>
    </cfRule>
  </conditionalFormatting>
  <conditionalFormatting sqref="Q10:R10">
    <cfRule type="expression" dxfId="284" priority="95294">
      <formula>ISBLANK(Q10:Z177)</formula>
    </cfRule>
  </conditionalFormatting>
  <conditionalFormatting sqref="F10:G10">
    <cfRule type="expression" dxfId="283" priority="95296">
      <formula>ISBLANK(F10:V170)</formula>
    </cfRule>
  </conditionalFormatting>
  <conditionalFormatting sqref="B10:E10">
    <cfRule type="expression" dxfId="282" priority="95298">
      <formula>ISBLANK(B10:U170)</formula>
    </cfRule>
  </conditionalFormatting>
  <conditionalFormatting sqref="O10:P10">
    <cfRule type="expression" dxfId="281" priority="95300">
      <formula>ISBLANK(O10:Z177)</formula>
    </cfRule>
  </conditionalFormatting>
  <conditionalFormatting sqref="S10:U10">
    <cfRule type="expression" dxfId="280" priority="95302">
      <formula>ISBLANK(S10:AA177)</formula>
    </cfRule>
  </conditionalFormatting>
  <conditionalFormatting sqref="K10">
    <cfRule type="expression" dxfId="279" priority="95304">
      <formula>ISBLANK(K10:Y170)</formula>
    </cfRule>
  </conditionalFormatting>
  <conditionalFormatting sqref="F2:G2">
    <cfRule type="expression" dxfId="278" priority="98021">
      <formula>ISBLANK(F2:V60)</formula>
    </cfRule>
  </conditionalFormatting>
  <conditionalFormatting sqref="B2">
    <cfRule type="expression" dxfId="277" priority="98022">
      <formula>ISBLANK(B2:U60)</formula>
    </cfRule>
  </conditionalFormatting>
  <conditionalFormatting sqref="D2:E2">
    <cfRule type="expression" dxfId="276" priority="98023">
      <formula>ISBLANK(D2:U60)</formula>
    </cfRule>
  </conditionalFormatting>
  <conditionalFormatting sqref="K6">
    <cfRule type="expression" dxfId="275" priority="104241">
      <formula>ISBLANK(K6:Y59)</formula>
    </cfRule>
  </conditionalFormatting>
  <conditionalFormatting sqref="K2 N2:U4">
    <cfRule type="expression" dxfId="274" priority="104477">
      <formula>ISBLANK(K2:Y59)</formula>
    </cfRule>
  </conditionalFormatting>
  <conditionalFormatting sqref="L39:M39">
    <cfRule type="expression" dxfId="273" priority="105251">
      <formula>ISBLANK(L39:Z146)</formula>
    </cfRule>
  </conditionalFormatting>
  <conditionalFormatting sqref="H5">
    <cfRule type="expression" dxfId="272" priority="105257">
      <formula>ISBLANK(H5:W64)</formula>
    </cfRule>
  </conditionalFormatting>
  <conditionalFormatting sqref="F18:G18">
    <cfRule type="expression" dxfId="271" priority="105266">
      <formula>ISBLANK(F18:V103)</formula>
    </cfRule>
  </conditionalFormatting>
  <conditionalFormatting sqref="B18:E18">
    <cfRule type="expression" dxfId="270" priority="105267">
      <formula>ISBLANK(B18:U103)</formula>
    </cfRule>
  </conditionalFormatting>
  <conditionalFormatting sqref="L5:M5">
    <cfRule type="expression" dxfId="269" priority="105269">
      <formula>ISBLANK(L5:Z64)</formula>
    </cfRule>
  </conditionalFormatting>
  <conditionalFormatting sqref="C5">
    <cfRule type="expression" dxfId="268" priority="105274">
      <formula>ISBLANK(C5:U61)</formula>
    </cfRule>
  </conditionalFormatting>
  <conditionalFormatting sqref="I5">
    <cfRule type="expression" dxfId="267" priority="105496">
      <formula>ISBLANK(I5:X61)</formula>
    </cfRule>
  </conditionalFormatting>
  <conditionalFormatting sqref="N5:U5 Q6:Q7 T6:T7">
    <cfRule type="expression" dxfId="266" priority="105502">
      <formula>ISBLANK(N5:AB61)</formula>
    </cfRule>
  </conditionalFormatting>
  <conditionalFormatting sqref="H15:I15">
    <cfRule type="expression" dxfId="265" priority="105741">
      <formula>ISBLANK(H15:W111)</formula>
    </cfRule>
  </conditionalFormatting>
  <conditionalFormatting sqref="F17:G17">
    <cfRule type="expression" dxfId="264" priority="106038">
      <formula>ISBLANK(F17:V104)</formula>
    </cfRule>
  </conditionalFormatting>
  <conditionalFormatting sqref="B17:E17">
    <cfRule type="expression" dxfId="263" priority="106039">
      <formula>ISBLANK(B17:U104)</formula>
    </cfRule>
  </conditionalFormatting>
  <conditionalFormatting sqref="F16:G16">
    <cfRule type="expression" dxfId="262" priority="106305">
      <formula>ISBLANK(F16:V104)</formula>
    </cfRule>
  </conditionalFormatting>
  <conditionalFormatting sqref="B16:E16">
    <cfRule type="expression" dxfId="261" priority="106307">
      <formula>ISBLANK(B16:U104)</formula>
    </cfRule>
  </conditionalFormatting>
  <conditionalFormatting sqref="I17 H16:I16">
    <cfRule type="expression" dxfId="260" priority="86">
      <formula>ISBLANK(H16:W104)</formula>
    </cfRule>
  </conditionalFormatting>
  <conditionalFormatting sqref="B15 D14:E15">
    <cfRule type="expression" dxfId="259" priority="107103">
      <formula>ISBLANK(B14:U105)</formula>
    </cfRule>
  </conditionalFormatting>
  <conditionalFormatting sqref="B14">
    <cfRule type="expression" dxfId="258" priority="107371">
      <formula>ISBLANK(B14:U105)</formula>
    </cfRule>
  </conditionalFormatting>
  <conditionalFormatting sqref="F13:G13">
    <cfRule type="expression" dxfId="257" priority="107638">
      <formula>ISBLANK(F13:V105)</formula>
    </cfRule>
  </conditionalFormatting>
  <conditionalFormatting sqref="B13 D13:E13 B9:E9">
    <cfRule type="expression" dxfId="256" priority="107640">
      <formula>ISBLANK(B9:U101)</formula>
    </cfRule>
  </conditionalFormatting>
  <conditionalFormatting sqref="F12:G12">
    <cfRule type="expression" dxfId="255" priority="107907">
      <formula>ISBLANK(F12:V105)</formula>
    </cfRule>
  </conditionalFormatting>
  <conditionalFormatting sqref="B12">
    <cfRule type="expression" dxfId="254" priority="107909">
      <formula>ISBLANK(B12:U105)</formula>
    </cfRule>
  </conditionalFormatting>
  <conditionalFormatting sqref="L37:M37">
    <cfRule type="expression" dxfId="253" priority="108166">
      <formula>ISBLANK(L37:Z138)</formula>
    </cfRule>
  </conditionalFormatting>
  <conditionalFormatting sqref="B11 D11:E11">
    <cfRule type="expression" dxfId="252" priority="108178">
      <formula>ISBLANK(B11:U105)</formula>
    </cfRule>
  </conditionalFormatting>
  <conditionalFormatting sqref="N16:U16 L23:M27">
    <cfRule type="expression" dxfId="251" priority="113425">
      <formula>ISBLANK(L16:Z104)</formula>
    </cfRule>
  </conditionalFormatting>
  <conditionalFormatting sqref="L35:M35">
    <cfRule type="expression" dxfId="250" priority="114180">
      <formula>ISBLANK(L35:Z136)</formula>
    </cfRule>
  </conditionalFormatting>
  <conditionalFormatting sqref="N17:U17 L17:M18 L20:M20 L22:M22 L10:M10">
    <cfRule type="expression" dxfId="249" priority="115127">
      <formula>ISBLANK(L10:Z97)</formula>
    </cfRule>
  </conditionalFormatting>
  <conditionalFormatting sqref="L8:M8">
    <cfRule type="expression" dxfId="248" priority="115385">
      <formula>ISBLANK(L8:Z85)</formula>
    </cfRule>
  </conditionalFormatting>
  <conditionalFormatting sqref="C15">
    <cfRule type="expression" dxfId="247" priority="115396">
      <formula>ISBLANK(C15:V111)</formula>
    </cfRule>
  </conditionalFormatting>
  <conditionalFormatting sqref="P3">
    <cfRule type="expression" dxfId="246" priority="115686">
      <formula>ISBLANK(P3:AD19)</formula>
    </cfRule>
  </conditionalFormatting>
  <conditionalFormatting sqref="P5">
    <cfRule type="expression" dxfId="245" priority="115932">
      <formula>ISBLANK(P5:AD19)</formula>
    </cfRule>
  </conditionalFormatting>
  <conditionalFormatting sqref="L30:M30 N14:U15">
    <cfRule type="expression" dxfId="244" priority="118431">
      <formula>ISBLANK(L14:Z105)</formula>
    </cfRule>
  </conditionalFormatting>
  <conditionalFormatting sqref="L31:M31">
    <cfRule type="expression" dxfId="243" priority="118849">
      <formula>ISBLANK(L31:Z124)</formula>
    </cfRule>
  </conditionalFormatting>
  <conditionalFormatting sqref="L49:M49">
    <cfRule type="expression" dxfId="242" priority="126682">
      <formula>ISBLANK(L49:Z181)</formula>
    </cfRule>
  </conditionalFormatting>
  <conditionalFormatting sqref="L44:M44">
    <cfRule type="expression" dxfId="241" priority="132160">
      <formula>ISBLANK(L44:Z158)</formula>
    </cfRule>
  </conditionalFormatting>
  <conditionalFormatting sqref="L43:M43">
    <cfRule type="expression" dxfId="240" priority="135013">
      <formula>ISBLANK(L43:Z155)</formula>
    </cfRule>
  </conditionalFormatting>
  <conditionalFormatting sqref="K18">
    <cfRule type="expression" dxfId="239" priority="82">
      <formula>ISBLANK(K18:Z103)</formula>
    </cfRule>
  </conditionalFormatting>
  <conditionalFormatting sqref="L52:M54">
    <cfRule type="expression" dxfId="238" priority="141318">
      <formula>ISBLANK(L52:Z250)</formula>
    </cfRule>
  </conditionalFormatting>
  <conditionalFormatting sqref="L50:M51">
    <cfRule type="expression" dxfId="237" priority="141389">
      <formula>ISBLANK(L50:Z183)</formula>
    </cfRule>
  </conditionalFormatting>
  <conditionalFormatting sqref="L19:M19">
    <cfRule type="expression" dxfId="236" priority="143588">
      <formula>ISBLANK(L19:Z104)</formula>
    </cfRule>
  </conditionalFormatting>
  <conditionalFormatting sqref="L45:M45">
    <cfRule type="expression" dxfId="235" priority="144070">
      <formula>ISBLANK(L45:Z162)</formula>
    </cfRule>
  </conditionalFormatting>
  <conditionalFormatting sqref="L48:M48">
    <cfRule type="expression" dxfId="234" priority="144072">
      <formula>ISBLANK(L48:Z177)</formula>
    </cfRule>
  </conditionalFormatting>
  <conditionalFormatting sqref="L46:M47">
    <cfRule type="expression" dxfId="233" priority="144076">
      <formula>ISBLANK(L46:Z173)</formula>
    </cfRule>
  </conditionalFormatting>
  <conditionalFormatting sqref="L32:M32 L11:M14 N11:U11">
    <cfRule type="expression" dxfId="232" priority="144260">
      <formula>ISBLANK(L11:Z105)</formula>
    </cfRule>
  </conditionalFormatting>
  <conditionalFormatting sqref="L21:M21 L9:M9">
    <cfRule type="expression" dxfId="231" priority="144457">
      <formula>ISBLANK(L9:Z95)</formula>
    </cfRule>
  </conditionalFormatting>
  <conditionalFormatting sqref="N12:U12">
    <cfRule type="expression" dxfId="230" priority="147529">
      <formula>ISBLANK(N12:AB105)</formula>
    </cfRule>
  </conditionalFormatting>
  <conditionalFormatting sqref="L40:M42">
    <cfRule type="expression" dxfId="229" priority="147742">
      <formula>ISBLANK(L40:Z151)</formula>
    </cfRule>
  </conditionalFormatting>
  <conditionalFormatting sqref="F11:G11">
    <cfRule type="expression" dxfId="228" priority="148098">
      <formula>ISBLANK(F11:V105)</formula>
    </cfRule>
  </conditionalFormatting>
  <conditionalFormatting sqref="A2:A58">
    <cfRule type="expression" dxfId="227" priority="148253">
      <formula>ISBLANK(A2:U60)</formula>
    </cfRule>
  </conditionalFormatting>
  <conditionalFormatting sqref="F5:G7">
    <cfRule type="expression" dxfId="226" priority="148255">
      <formula>ISBLANK(F5:V64)</formula>
    </cfRule>
  </conditionalFormatting>
  <conditionalFormatting sqref="B5:B7">
    <cfRule type="expression" dxfId="225" priority="148256">
      <formula>ISBLANK(B5:U64)</formula>
    </cfRule>
  </conditionalFormatting>
  <conditionalFormatting sqref="D5:E7">
    <cfRule type="expression" dxfId="224" priority="148257">
      <formula>ISBLANK(D5:U64)</formula>
    </cfRule>
  </conditionalFormatting>
  <conditionalFormatting sqref="L38:M38">
    <cfRule type="expression" dxfId="223" priority="148503">
      <formula>ISBLANK(L38:Z143)</formula>
    </cfRule>
  </conditionalFormatting>
  <conditionalFormatting sqref="L28:M29">
    <cfRule type="expression" dxfId="222" priority="148508">
      <formula>ISBLANK(L28:Z117)</formula>
    </cfRule>
  </conditionalFormatting>
  <conditionalFormatting sqref="N9:U9 N13:U13">
    <cfRule type="expression" dxfId="221" priority="148698">
      <formula>ISBLANK(N9:AB101)</formula>
    </cfRule>
  </conditionalFormatting>
  <conditionalFormatting sqref="L15:M16">
    <cfRule type="expression" dxfId="220" priority="148709">
      <formula>ISBLANK(L15:Z110)</formula>
    </cfRule>
  </conditionalFormatting>
  <conditionalFormatting sqref="F3:G4">
    <cfRule type="expression" dxfId="219" priority="148717">
      <formula>ISBLANK(F3:V63)</formula>
    </cfRule>
  </conditionalFormatting>
  <conditionalFormatting sqref="B3:B4">
    <cfRule type="expression" dxfId="218" priority="148718">
      <formula>ISBLANK(B3:U63)</formula>
    </cfRule>
  </conditionalFormatting>
  <conditionalFormatting sqref="D3:E4">
    <cfRule type="expression" dxfId="217" priority="148719">
      <formula>ISBLANK(D3:U63)</formula>
    </cfRule>
  </conditionalFormatting>
  <conditionalFormatting sqref="F14:G15">
    <cfRule type="expression" dxfId="216" priority="148726">
      <formula>ISBLANK(F14:V105)</formula>
    </cfRule>
  </conditionalFormatting>
  <conditionalFormatting sqref="H11:I11 H13:I14 I12">
    <cfRule type="expression" dxfId="215" priority="148727">
      <formula>ISBLANK(H11:W106)</formula>
    </cfRule>
  </conditionalFormatting>
  <conditionalFormatting sqref="C11:C14">
    <cfRule type="expression" dxfId="214" priority="148728">
      <formula>ISBLANK(C11:V106)</formula>
    </cfRule>
  </conditionalFormatting>
  <conditionalFormatting sqref="I6:I7">
    <cfRule type="expression" dxfId="213" priority="148733">
      <formula>ISBLANK(I6:X61)</formula>
    </cfRule>
  </conditionalFormatting>
  <conditionalFormatting sqref="N6:N7">
    <cfRule type="expression" dxfId="212" priority="148734">
      <formula>ISBLANK(N6:AB60)</formula>
    </cfRule>
  </conditionalFormatting>
  <conditionalFormatting sqref="C6:C7">
    <cfRule type="expression" dxfId="211" priority="148735">
      <formula>ISBLANK(C6:U60)</formula>
    </cfRule>
  </conditionalFormatting>
  <conditionalFormatting sqref="C2:C4">
    <cfRule type="expression" dxfId="210" priority="148736">
      <formula>ISBLANK(C2:U59)</formula>
    </cfRule>
  </conditionalFormatting>
  <conditionalFormatting sqref="L3:M4">
    <cfRule type="expression" dxfId="209" priority="148737">
      <formula>ISBLANK(L3:Z63)</formula>
    </cfRule>
  </conditionalFormatting>
  <conditionalFormatting sqref="H9">
    <cfRule type="expression" dxfId="207" priority="76">
      <formula>ISBLANK(H9:W119)</formula>
    </cfRule>
  </conditionalFormatting>
  <conditionalFormatting sqref="H36 H34">
    <cfRule type="expression" dxfId="205" priority="74">
      <formula>ISBLANK(H34:T156)</formula>
    </cfRule>
  </conditionalFormatting>
  <conditionalFormatting sqref="H35 H37:H38">
    <cfRule type="expression" dxfId="204" priority="73">
      <formula>ISBLANK(H35:T159)</formula>
    </cfRule>
  </conditionalFormatting>
  <conditionalFormatting sqref="H37">
    <cfRule type="expression" dxfId="203" priority="72">
      <formula>ISBLANK(H37:Q177)</formula>
    </cfRule>
  </conditionalFormatting>
  <conditionalFormatting sqref="H58">
    <cfRule type="expression" dxfId="202" priority="71">
      <formula>ISBLANK(H58:T268)</formula>
    </cfRule>
  </conditionalFormatting>
  <conditionalFormatting sqref="H58">
    <cfRule type="expression" dxfId="201" priority="70">
      <formula>ISBLANK(H58:T264)</formula>
    </cfRule>
  </conditionalFormatting>
  <conditionalFormatting sqref="H58">
    <cfRule type="expression" dxfId="200" priority="69">
      <formula>ISBLANK(H58:Q284)</formula>
    </cfRule>
  </conditionalFormatting>
  <conditionalFormatting sqref="H55">
    <cfRule type="expression" dxfId="199" priority="68">
      <formula>ISBLANK(H55:T269)</formula>
    </cfRule>
  </conditionalFormatting>
  <conditionalFormatting sqref="H55">
    <cfRule type="expression" dxfId="198" priority="67">
      <formula>ISBLANK(H55:Q285)</formula>
    </cfRule>
  </conditionalFormatting>
  <conditionalFormatting sqref="H17">
    <cfRule type="expression" dxfId="197" priority="66">
      <formula>ISBLANK(H17:W104)</formula>
    </cfRule>
  </conditionalFormatting>
  <conditionalFormatting sqref="H36 H34">
    <cfRule type="expression" dxfId="196" priority="65">
      <formula>ISBLANK(H34:T152)</formula>
    </cfRule>
  </conditionalFormatting>
  <conditionalFormatting sqref="H36 H34">
    <cfRule type="expression" dxfId="195" priority="64">
      <formula>ISBLANK(H34:Q172)</formula>
    </cfRule>
  </conditionalFormatting>
  <conditionalFormatting sqref="H43">
    <cfRule type="expression" dxfId="194" priority="63">
      <formula>ISBLANK(H43:T174)</formula>
    </cfRule>
  </conditionalFormatting>
  <conditionalFormatting sqref="H46:H47">
    <cfRule type="expression" dxfId="193" priority="62">
      <formula>ISBLANK(H46:T192)</formula>
    </cfRule>
  </conditionalFormatting>
  <conditionalFormatting sqref="H39">
    <cfRule type="expression" dxfId="192" priority="61">
      <formula>ISBLANK(H39:Q185)</formula>
    </cfRule>
  </conditionalFormatting>
  <conditionalFormatting sqref="H35">
    <cfRule type="expression" dxfId="191" priority="60">
      <formula>ISBLANK(H35:T155)</formula>
    </cfRule>
  </conditionalFormatting>
  <conditionalFormatting sqref="H30">
    <cfRule type="expression" dxfId="190" priority="59">
      <formula>ISBLANK(H30:T144)</formula>
    </cfRule>
  </conditionalFormatting>
  <conditionalFormatting sqref="H35">
    <cfRule type="expression" dxfId="189" priority="58">
      <formula>ISBLANK(H35:Q175)</formula>
    </cfRule>
  </conditionalFormatting>
  <conditionalFormatting sqref="H30">
    <cfRule type="expression" dxfId="188" priority="57">
      <formula>ISBLANK(H30:T140)</formula>
    </cfRule>
  </conditionalFormatting>
  <conditionalFormatting sqref="H30">
    <cfRule type="expression" dxfId="187" priority="56">
      <formula>ISBLANK(H30:Q160)</formula>
    </cfRule>
  </conditionalFormatting>
  <conditionalFormatting sqref="H33 H18 H21">
    <cfRule type="expression" dxfId="186" priority="55">
      <formula>ISBLANK(H18:T133)</formula>
    </cfRule>
  </conditionalFormatting>
  <conditionalFormatting sqref="H33">
    <cfRule type="expression" dxfId="185" priority="54">
      <formula>ISBLANK(H33:Q168)</formula>
    </cfRule>
  </conditionalFormatting>
  <conditionalFormatting sqref="H37">
    <cfRule type="expression" dxfId="184" priority="53">
      <formula>ISBLANK(H37:T157)</formula>
    </cfRule>
  </conditionalFormatting>
  <conditionalFormatting sqref="H33">
    <cfRule type="expression" dxfId="183" priority="52">
      <formula>ISBLANK(H33:T152)</formula>
    </cfRule>
  </conditionalFormatting>
  <conditionalFormatting sqref="H39">
    <cfRule type="expression" dxfId="182" priority="51">
      <formula>ISBLANK(H39:T165)</formula>
    </cfRule>
  </conditionalFormatting>
  <conditionalFormatting sqref="H43">
    <cfRule type="expression" dxfId="181" priority="50">
      <formula>ISBLANK(H43:T178)</formula>
    </cfRule>
  </conditionalFormatting>
  <conditionalFormatting sqref="H45">
    <cfRule type="expression" dxfId="180" priority="49">
      <formula>ISBLANK(H45:T185)</formula>
    </cfRule>
  </conditionalFormatting>
  <conditionalFormatting sqref="H49">
    <cfRule type="expression" dxfId="179" priority="48">
      <formula>ISBLANK(H49:Q220)</formula>
    </cfRule>
  </conditionalFormatting>
  <conditionalFormatting sqref="H49">
    <cfRule type="expression" dxfId="178" priority="47">
      <formula>ISBLANK(H49:T204)</formula>
    </cfRule>
  </conditionalFormatting>
  <conditionalFormatting sqref="H49">
    <cfRule type="expression" dxfId="177" priority="46">
      <formula>ISBLANK(H49:T200)</formula>
    </cfRule>
  </conditionalFormatting>
  <conditionalFormatting sqref="H44">
    <cfRule type="expression" dxfId="176" priority="45">
      <formula>ISBLANK(H44:Q197)</formula>
    </cfRule>
  </conditionalFormatting>
  <conditionalFormatting sqref="H44">
    <cfRule type="expression" dxfId="175" priority="44">
      <formula>ISBLANK(H44:T177)</formula>
    </cfRule>
  </conditionalFormatting>
  <conditionalFormatting sqref="H43">
    <cfRule type="expression" dxfId="174" priority="43">
      <formula>ISBLANK(H43:Q194)</formula>
    </cfRule>
  </conditionalFormatting>
  <conditionalFormatting sqref="H55">
    <cfRule type="expression" dxfId="173" priority="42">
      <formula>ISBLANK(H55:T265)</formula>
    </cfRule>
  </conditionalFormatting>
  <conditionalFormatting sqref="H50:H51 H48">
    <cfRule type="expression" dxfId="172" priority="41">
      <formula>ISBLANK(H48:T200)</formula>
    </cfRule>
  </conditionalFormatting>
  <conditionalFormatting sqref="H56:H57">
    <cfRule type="expression" dxfId="171" priority="40">
      <formula>ISBLANK(H56:T268)</formula>
    </cfRule>
  </conditionalFormatting>
  <conditionalFormatting sqref="H56:H57">
    <cfRule type="expression" dxfId="170" priority="39">
      <formula>ISBLANK(H56:T264)</formula>
    </cfRule>
  </conditionalFormatting>
  <conditionalFormatting sqref="H56:H57">
    <cfRule type="expression" dxfId="169" priority="38">
      <formula>ISBLANK(H56:Q284)</formula>
    </cfRule>
  </conditionalFormatting>
  <conditionalFormatting sqref="H52:H54">
    <cfRule type="expression" dxfId="168" priority="37">
      <formula>ISBLANK(H52:T269)</formula>
    </cfRule>
  </conditionalFormatting>
  <conditionalFormatting sqref="H52:H54">
    <cfRule type="expression" dxfId="167" priority="36">
      <formula>ISBLANK(H52:Q289)</formula>
    </cfRule>
  </conditionalFormatting>
  <conditionalFormatting sqref="H52:H54">
    <cfRule type="expression" dxfId="166" priority="35">
      <formula>ISBLANK(H52:T273)</formula>
    </cfRule>
  </conditionalFormatting>
  <conditionalFormatting sqref="H50:H51">
    <cfRule type="expression" dxfId="165" priority="34">
      <formula>ISBLANK(H50:T206)</formula>
    </cfRule>
  </conditionalFormatting>
  <conditionalFormatting sqref="H50:H51">
    <cfRule type="expression" dxfId="164" priority="33">
      <formula>ISBLANK(H50:Q222)</formula>
    </cfRule>
  </conditionalFormatting>
  <conditionalFormatting sqref="H31 H19:H20">
    <cfRule type="expression" dxfId="163" priority="32">
      <formula>ISBLANK(H19:T135)</formula>
    </cfRule>
  </conditionalFormatting>
  <conditionalFormatting sqref="H46:H47">
    <cfRule type="expression" dxfId="162" priority="31">
      <formula>ISBLANK(H46:T196)</formula>
    </cfRule>
  </conditionalFormatting>
  <conditionalFormatting sqref="H45">
    <cfRule type="expression" dxfId="161" priority="30">
      <formula>ISBLANK(H45:Q201)</formula>
    </cfRule>
  </conditionalFormatting>
  <conditionalFormatting sqref="H48">
    <cfRule type="expression" dxfId="160" priority="29">
      <formula>ISBLANK(H48:Q216)</formula>
    </cfRule>
  </conditionalFormatting>
  <conditionalFormatting sqref="H48">
    <cfRule type="expression" dxfId="159" priority="28">
      <formula>ISBLANK(H48:T196)</formula>
    </cfRule>
  </conditionalFormatting>
  <conditionalFormatting sqref="H46:H47">
    <cfRule type="expression" dxfId="158" priority="27">
      <formula>ISBLANK(H46:Q212)</formula>
    </cfRule>
  </conditionalFormatting>
  <conditionalFormatting sqref="H32 H23:H24">
    <cfRule type="expression" dxfId="157" priority="26">
      <formula>ISBLANK(H23:T136)</formula>
    </cfRule>
  </conditionalFormatting>
  <conditionalFormatting sqref="H32">
    <cfRule type="expression" dxfId="156" priority="25">
      <formula>ISBLANK(H32:Q165)</formula>
    </cfRule>
  </conditionalFormatting>
  <conditionalFormatting sqref="H45">
    <cfRule type="expression" dxfId="155" priority="24">
      <formula>ISBLANK(H45:T181)</formula>
    </cfRule>
  </conditionalFormatting>
  <conditionalFormatting sqref="H44">
    <cfRule type="expression" dxfId="154" priority="23">
      <formula>ISBLANK(H44:T181)</formula>
    </cfRule>
  </conditionalFormatting>
  <conditionalFormatting sqref="H39:H42">
    <cfRule type="expression" dxfId="153" priority="22">
      <formula>ISBLANK(H39:T169)</formula>
    </cfRule>
  </conditionalFormatting>
  <conditionalFormatting sqref="H22">
    <cfRule type="expression" dxfId="152" priority="21">
      <formula>ISBLANK(H22:T138)</formula>
    </cfRule>
  </conditionalFormatting>
  <conditionalFormatting sqref="H31 H28:H29 H19:H20">
    <cfRule type="expression" dxfId="151" priority="20">
      <formula>ISBLANK(H19:T131)</formula>
    </cfRule>
  </conditionalFormatting>
  <conditionalFormatting sqref="H31 H19:H20">
    <cfRule type="expression" dxfId="150" priority="19">
      <formula>ISBLANK(H19:Q151)</formula>
    </cfRule>
  </conditionalFormatting>
  <conditionalFormatting sqref="H32">
    <cfRule type="expression" dxfId="149" priority="18">
      <formula>ISBLANK(H32:T149)</formula>
    </cfRule>
  </conditionalFormatting>
  <conditionalFormatting sqref="H22">
    <cfRule type="expression" dxfId="148" priority="17">
      <formula>ISBLANK(H22:T134)</formula>
    </cfRule>
  </conditionalFormatting>
  <conditionalFormatting sqref="H22">
    <cfRule type="expression" dxfId="147" priority="16">
      <formula>ISBLANK(H22:Q154)</formula>
    </cfRule>
  </conditionalFormatting>
  <conditionalFormatting sqref="H40:H42">
    <cfRule type="expression" dxfId="146" priority="15">
      <formula>ISBLANK(H40:T174)</formula>
    </cfRule>
  </conditionalFormatting>
  <conditionalFormatting sqref="H40:H42">
    <cfRule type="expression" dxfId="145" priority="14">
      <formula>ISBLANK(H40:Q190)</formula>
    </cfRule>
  </conditionalFormatting>
  <conditionalFormatting sqref="H38">
    <cfRule type="expression" dxfId="144" priority="13">
      <formula>ISBLANK(H38:T166)</formula>
    </cfRule>
  </conditionalFormatting>
  <conditionalFormatting sqref="H38">
    <cfRule type="expression" dxfId="143" priority="12">
      <formula>ISBLANK(H38:Q182)</formula>
    </cfRule>
  </conditionalFormatting>
  <conditionalFormatting sqref="H28:H29">
    <cfRule type="expression" dxfId="142" priority="11">
      <formula>ISBLANK(H28:T136)</formula>
    </cfRule>
  </conditionalFormatting>
  <conditionalFormatting sqref="H28:H29">
    <cfRule type="expression" dxfId="141" priority="10">
      <formula>ISBLANK(H28:Q156)</formula>
    </cfRule>
  </conditionalFormatting>
  <conditionalFormatting sqref="H18 H21 H25:H27">
    <cfRule type="expression" dxfId="140" priority="9">
      <formula>ISBLANK(H18:T129)</formula>
    </cfRule>
  </conditionalFormatting>
  <conditionalFormatting sqref="H18 H21">
    <cfRule type="expression" dxfId="139" priority="8">
      <formula>ISBLANK(H18:Q149)</formula>
    </cfRule>
  </conditionalFormatting>
  <conditionalFormatting sqref="H23:H24">
    <cfRule type="expression" dxfId="138" priority="7">
      <formula>ISBLANK(H23:T132)</formula>
    </cfRule>
  </conditionalFormatting>
  <conditionalFormatting sqref="H23:H24">
    <cfRule type="expression" dxfId="137" priority="6">
      <formula>ISBLANK(H23:Q152)</formula>
    </cfRule>
  </conditionalFormatting>
  <conditionalFormatting sqref="H25:H27">
    <cfRule type="expression" dxfId="136" priority="5">
      <formula>ISBLANK(H25:T132)</formula>
    </cfRule>
  </conditionalFormatting>
  <conditionalFormatting sqref="H25:H27">
    <cfRule type="expression" dxfId="135" priority="4">
      <formula>ISBLANK(H25:Q152)</formula>
    </cfRule>
  </conditionalFormatting>
  <conditionalFormatting sqref="H8">
    <cfRule type="expression" dxfId="30" priority="3">
      <formula>ISBLANK(H8:W61)</formula>
    </cfRule>
  </conditionalFormatting>
  <conditionalFormatting sqref="H12">
    <cfRule type="expression" dxfId="0" priority="1">
      <formula>ISBLANK(H12:W107)</formula>
    </cfRule>
  </conditionalFormatting>
  <pageMargins left="0.51181102362204722" right="0.11811023622047245" top="0.55118110236220474" bottom="0.55118110236220474" header="0.31496062992125984" footer="0.31496062992125984"/>
  <pageSetup paperSize="8" scale="65" fitToHeight="0" orientation="landscape" r:id="rId2"/>
  <headerFooter alignWithMargins="0">
    <oddHeader>&amp;L&amp;9Prioritätenliste Investitionsplanung 2024 - 2027&amp;C&amp;"Arial,Fett"&amp;11Kategorie 2&amp;R&amp;9Investitionsmaßnahmen bis 50 TEUR</oddHeader>
    <oddFooter>&amp;L&amp;9Version vom &amp;D&amp;C&amp;9alle Werte in EUR&amp;R&amp;9Seite &amp;P von &amp;N</oddFooter>
  </headerFooter>
  <customProperties>
    <customPr name="layoutContexts" r:id="rId3"/>
  </customProperties>
  <picture r:id="rId4"/>
  <extLst>
    <ext xmlns:x14="http://schemas.microsoft.com/office/spreadsheetml/2009/9/main" uri="{78C0D931-6437-407d-A8EE-F0AAD7539E65}">
      <x14:conditionalFormattings>
        <x14:conditionalFormatting xmlns:xm="http://schemas.microsoft.com/office/excel/2006/main">
          <x14:cfRule type="expression" priority="96" id="{02A61D76-E78C-4A26-95F0-62268D6E1926}">
            <xm:f>ISBLANK('G:\20\20.3\Planung\Planung_2024-2025\Investitionsplanung\Prioritätenliste\[Prioritätenliste 24-27 Entwurf.xlsx]Kat 3'!#REF!)</xm:f>
            <x14:dxf>
              <fill>
                <patternFill>
                  <bgColor theme="5" tint="0.39994506668294322"/>
                </patternFill>
              </fill>
            </x14:dxf>
          </x14:cfRule>
          <xm:sqref>I19</xm:sqref>
        </x14:conditionalFormatting>
        <x14:conditionalFormatting xmlns:xm="http://schemas.microsoft.com/office/excel/2006/main">
          <x14:cfRule type="expression" priority="95" id="{8CD0CD95-7DD8-465E-919C-1425880023EB}">
            <xm:f>ISBLANK('G:\20\20.3\Planung\Planung_2024-2025\Investitionsplanung\Prioritätenliste\[Prioritätenliste 24-27 Entwurf.xlsx]Kat 3'!#REF!)</xm:f>
            <x14:dxf>
              <fill>
                <patternFill>
                  <bgColor theme="5" tint="0.39994506668294322"/>
                </patternFill>
              </fill>
            </x14:dxf>
          </x14:cfRule>
          <xm:sqref>J19</xm:sqref>
        </x14:conditionalFormatting>
        <x14:conditionalFormatting xmlns:xm="http://schemas.microsoft.com/office/excel/2006/main">
          <x14:cfRule type="expression" priority="94" id="{D0B6DC48-FF0E-4840-801D-74582D6A3D77}">
            <xm:f>ISBLANK('G:\20\20.3\Planung\Planung_2024-2025\Investitionsplanung\Prioritätenliste\[Prioritätenliste 24-27 Entwurf.xlsx]Kat 3'!#REF!)</xm:f>
            <x14:dxf>
              <fill>
                <patternFill>
                  <bgColor theme="5" tint="0.39994506668294322"/>
                </patternFill>
              </fill>
            </x14:dxf>
          </x14:cfRule>
          <xm:sqref>K19</xm:sqref>
        </x14:conditionalFormatting>
        <x14:conditionalFormatting xmlns:xm="http://schemas.microsoft.com/office/excel/2006/main">
          <x14:cfRule type="expression" priority="77082" id="{43F7DF29-319D-4A20-8B8F-F0F026721EB4}">
            <xm:f>ISBLANK('Kat 3'!B38:U136)</xm:f>
            <x14:dxf>
              <fill>
                <patternFill>
                  <bgColor theme="5" tint="0.39994506668294322"/>
                </patternFill>
              </fill>
            </x14:dxf>
          </x14:cfRule>
          <xm:sqref>B28:E28</xm:sqref>
        </x14:conditionalFormatting>
        <x14:conditionalFormatting xmlns:xm="http://schemas.microsoft.com/office/excel/2006/main">
          <x14:cfRule type="expression" priority="78146" id="{43F7DF29-319D-4A20-8B8F-F0F026721EB4}">
            <xm:f>ISBLANK('Kat 3'!B38:U136)</xm:f>
            <x14:dxf>
              <fill>
                <patternFill>
                  <bgColor theme="5" tint="0.39994506668294322"/>
                </patternFill>
              </fill>
            </x14:dxf>
          </x14:cfRule>
          <xm:sqref>B48:E48 C54:E54</xm:sqref>
        </x14:conditionalFormatting>
        <x14:conditionalFormatting xmlns:xm="http://schemas.microsoft.com/office/excel/2006/main">
          <x14:cfRule type="expression" priority="78164" id="{43F7DF29-319D-4A20-8B8F-F0F026721EB4}">
            <xm:f>ISBLANK('Kat 3'!B37:U135)</xm:f>
            <x14:dxf>
              <fill>
                <patternFill>
                  <bgColor theme="5" tint="0.39994506668294322"/>
                </patternFill>
              </fill>
            </x14:dxf>
          </x14:cfRule>
          <xm:sqref>B44 B45:D45 B46:B47</xm:sqref>
        </x14:conditionalFormatting>
        <x14:conditionalFormatting xmlns:xm="http://schemas.microsoft.com/office/excel/2006/main">
          <x14:cfRule type="expression" priority="78167" id="{43F7DF29-319D-4A20-8B8F-F0F026721EB4}">
            <xm:f>ISBLANK('Kat 3'!E38:X136)</xm:f>
            <x14:dxf>
              <fill>
                <patternFill>
                  <bgColor theme="5" tint="0.39994506668294322"/>
                </patternFill>
              </fill>
            </x14:dxf>
          </x14:cfRule>
          <xm:sqref>E45</xm:sqref>
        </x14:conditionalFormatting>
        <x14:conditionalFormatting xmlns:xm="http://schemas.microsoft.com/office/excel/2006/main">
          <x14:cfRule type="expression" priority="78241" id="{43F7DF29-319D-4A20-8B8F-F0F026721EB4}">
            <xm:f>ISBLANK('Kat 3'!B38:U135)</xm:f>
            <x14:dxf>
              <fill>
                <patternFill>
                  <bgColor theme="5" tint="0.39994506668294322"/>
                </patternFill>
              </fill>
            </x14:dxf>
          </x14:cfRule>
          <xm:sqref>B58:E58</xm:sqref>
        </x14:conditionalFormatting>
        <x14:conditionalFormatting xmlns:xm="http://schemas.microsoft.com/office/excel/2006/main">
          <x14:cfRule type="expression" priority="78255" id="{43F7DF29-319D-4A20-8B8F-F0F026721EB4}">
            <xm:f>ISBLANK('Kat 3'!B38:U135)</xm:f>
            <x14:dxf>
              <fill>
                <patternFill>
                  <bgColor theme="5" tint="0.39994506668294322"/>
                </patternFill>
              </fill>
            </x14:dxf>
          </x14:cfRule>
          <xm:sqref>B56:E56</xm:sqref>
        </x14:conditionalFormatting>
        <x14:conditionalFormatting xmlns:xm="http://schemas.microsoft.com/office/excel/2006/main">
          <x14:cfRule type="expression" priority="78270" id="{43F7DF29-319D-4A20-8B8F-F0F026721EB4}">
            <xm:f>ISBLANK('Kat 3'!B38:U136)</xm:f>
            <x14:dxf>
              <fill>
                <patternFill>
                  <bgColor theme="5" tint="0.39994506668294322"/>
                </patternFill>
              </fill>
            </x14:dxf>
          </x14:cfRule>
          <xm:sqref>B55:E55</xm:sqref>
        </x14:conditionalFormatting>
        <x14:conditionalFormatting xmlns:xm="http://schemas.microsoft.com/office/excel/2006/main">
          <x14:cfRule type="expression" priority="78983" id="{43F7DF29-319D-4A20-8B8F-F0F026721EB4}">
            <xm:f>ISBLANK('Kat 3'!B36:U131)</xm:f>
            <x14:dxf>
              <fill>
                <patternFill>
                  <bgColor theme="5" tint="0.39994506668294322"/>
                </patternFill>
              </fill>
            </x14:dxf>
          </x14:cfRule>
          <xm:sqref>B19:E20</xm:sqref>
        </x14:conditionalFormatting>
        <x14:conditionalFormatting xmlns:xm="http://schemas.microsoft.com/office/excel/2006/main">
          <x14:cfRule type="expression" priority="88060" id="{43F7DF29-319D-4A20-8B8F-F0F026721EB4}">
            <xm:f>ISBLANK('Kat 3'!B40:U140)</xm:f>
            <x14:dxf>
              <fill>
                <patternFill>
                  <bgColor theme="5" tint="0.39994506668294322"/>
                </patternFill>
              </fill>
            </x14:dxf>
          </x14:cfRule>
          <xm:sqref>B52:E52</xm:sqref>
        </x14:conditionalFormatting>
        <x14:conditionalFormatting xmlns:xm="http://schemas.microsoft.com/office/excel/2006/main">
          <x14:cfRule type="expression" priority="88087" id="{43F7DF29-319D-4A20-8B8F-F0F026721EB4}">
            <xm:f>ISBLANK('Kat 3'!B40:U140)</xm:f>
            <x14:dxf>
              <fill>
                <patternFill>
                  <bgColor theme="5" tint="0.39994506668294322"/>
                </patternFill>
              </fill>
            </x14:dxf>
          </x14:cfRule>
          <xm:sqref>B49:E49</xm:sqref>
        </x14:conditionalFormatting>
        <x14:conditionalFormatting xmlns:xm="http://schemas.microsoft.com/office/excel/2006/main">
          <x14:cfRule type="expression" priority="88101" id="{43F7DF29-319D-4A20-8B8F-F0F026721EB4}">
            <xm:f>ISBLANK('Kat 3'!B40:U140)</xm:f>
            <x14:dxf>
              <fill>
                <patternFill>
                  <bgColor theme="5" tint="0.39994506668294322"/>
                </patternFill>
              </fill>
            </x14:dxf>
          </x14:cfRule>
          <xm:sqref>B40:E40</xm:sqref>
        </x14:conditionalFormatting>
        <x14:conditionalFormatting xmlns:xm="http://schemas.microsoft.com/office/excel/2006/main">
          <x14:cfRule type="expression" priority="88254" id="{43F7DF29-319D-4A20-8B8F-F0F026721EB4}">
            <xm:f>ISBLANK('Kat 3'!B40:U140)</xm:f>
            <x14:dxf>
              <fill>
                <patternFill>
                  <bgColor theme="5" tint="0.39994506668294322"/>
                </patternFill>
              </fill>
            </x14:dxf>
          </x14:cfRule>
          <xm:sqref>B30:E30</xm:sqref>
        </x14:conditionalFormatting>
        <x14:conditionalFormatting xmlns:xm="http://schemas.microsoft.com/office/excel/2006/main">
          <x14:cfRule type="expression" priority="116958" id="{43F7DF29-319D-4A20-8B8F-F0F026721EB4}">
            <xm:f>ISBLANK('Kat 3'!B44:U143)</xm:f>
            <x14:dxf>
              <fill>
                <patternFill>
                  <bgColor theme="5" tint="0.39994506668294322"/>
                </patternFill>
              </fill>
            </x14:dxf>
          </x14:cfRule>
          <xm:sqref>B31:E31</xm:sqref>
        </x14:conditionalFormatting>
        <x14:conditionalFormatting xmlns:xm="http://schemas.microsoft.com/office/excel/2006/main">
          <x14:cfRule type="expression" priority="121203" id="{43F7DF29-319D-4A20-8B8F-F0F026721EB4}">
            <xm:f>ISBLANK('Kat 3'!B37:U134)</xm:f>
            <x14:dxf>
              <fill>
                <patternFill>
                  <bgColor theme="5" tint="0.39994506668294322"/>
                </patternFill>
              </fill>
            </x14:dxf>
          </x14:cfRule>
          <xm:sqref>B38 B39:D39</xm:sqref>
        </x14:conditionalFormatting>
        <x14:conditionalFormatting xmlns:xm="http://schemas.microsoft.com/office/excel/2006/main">
          <x14:cfRule type="expression" priority="121204" id="{43F7DF29-319D-4A20-8B8F-F0F026721EB4}">
            <xm:f>ISBLANK('Kat 3'!E38:X135)</xm:f>
            <x14:dxf>
              <fill>
                <patternFill>
                  <bgColor theme="5" tint="0.39994506668294322"/>
                </patternFill>
              </fill>
            </x14:dxf>
          </x14:cfRule>
          <xm:sqref>E39</xm:sqref>
        </x14:conditionalFormatting>
        <x14:conditionalFormatting xmlns:xm="http://schemas.microsoft.com/office/excel/2006/main">
          <x14:cfRule type="expression" priority="135287" id="{43F7DF29-319D-4A20-8B8F-F0F026721EB4}">
            <xm:f>ISBLANK('Kat 3'!B38:U134)</xm:f>
            <x14:dxf>
              <fill>
                <patternFill>
                  <bgColor theme="5" tint="0.39994506668294322"/>
                </patternFill>
              </fill>
            </x14:dxf>
          </x14:cfRule>
          <xm:sqref>B22:E22</xm:sqref>
        </x14:conditionalFormatting>
        <x14:conditionalFormatting xmlns:xm="http://schemas.microsoft.com/office/excel/2006/main">
          <x14:cfRule type="expression" priority="137929" id="{43F7DF29-319D-4A20-8B8F-F0F026721EB4}">
            <xm:f>ISBLANK('Kat 3'!B42:U141)</xm:f>
            <x14:dxf>
              <fill>
                <patternFill>
                  <bgColor theme="5" tint="0.39994506668294322"/>
                </patternFill>
              </fill>
            </x14:dxf>
          </x14:cfRule>
          <xm:sqref>B53:E53</xm:sqref>
        </x14:conditionalFormatting>
        <x14:conditionalFormatting xmlns:xm="http://schemas.microsoft.com/office/excel/2006/main">
          <x14:cfRule type="expression" priority="137935" id="{43F7DF29-319D-4A20-8B8F-F0F026721EB4}">
            <xm:f>ISBLANK('Kat 3'!B42:U141)</xm:f>
            <x14:dxf>
              <fill>
                <patternFill>
                  <bgColor theme="5" tint="0.39994506668294322"/>
                </patternFill>
              </fill>
            </x14:dxf>
          </x14:cfRule>
          <xm:sqref>B41:E41</xm:sqref>
        </x14:conditionalFormatting>
        <x14:conditionalFormatting xmlns:xm="http://schemas.microsoft.com/office/excel/2006/main">
          <x14:cfRule type="expression" priority="140735" id="{43F7DF29-319D-4A20-8B8F-F0F026721EB4}">
            <xm:f>ISBLANK('Kat 3'!B21:U145)</xm:f>
            <x14:dxf>
              <fill>
                <patternFill>
                  <bgColor theme="5" tint="0.39994506668294322"/>
                </patternFill>
              </fill>
            </x14:dxf>
          </x14:cfRule>
          <xm:sqref>B32:E32</xm:sqref>
        </x14:conditionalFormatting>
        <x14:conditionalFormatting xmlns:xm="http://schemas.microsoft.com/office/excel/2006/main">
          <x14:cfRule type="expression" priority="140744" id="{43F7DF29-319D-4A20-8B8F-F0F026721EB4}">
            <xm:f>ISBLANK('Kat 3'!B20:U144)</xm:f>
            <x14:dxf>
              <fill>
                <patternFill>
                  <bgColor theme="5" tint="0.39994506668294322"/>
                </patternFill>
              </fill>
            </x14:dxf>
          </x14:cfRule>
          <xm:sqref>B43:E43</xm:sqref>
        </x14:conditionalFormatting>
        <x14:conditionalFormatting xmlns:xm="http://schemas.microsoft.com/office/excel/2006/main">
          <x14:cfRule type="expression" priority="140919" id="{43F7DF29-319D-4A20-8B8F-F0F026721EB4}">
            <xm:f>ISBLANK('Kat 3'!B38:U136)</xm:f>
            <x14:dxf>
              <fill>
                <patternFill>
                  <bgColor theme="5" tint="0.39994506668294322"/>
                </patternFill>
              </fill>
            </x14:dxf>
          </x14:cfRule>
          <xm:sqref>B57:E57</xm:sqref>
        </x14:conditionalFormatting>
        <x14:conditionalFormatting xmlns:xm="http://schemas.microsoft.com/office/excel/2006/main">
          <x14:cfRule type="expression" priority="141859" id="{49DCE1B3-3ABD-4455-A2B7-8DDB3DE72155}">
            <xm:f>ISBLANK('Kat 3'!Q40:Y140)</xm:f>
            <x14:dxf>
              <fill>
                <patternFill>
                  <bgColor theme="5" tint="0.39994506668294322"/>
                </patternFill>
              </fill>
            </x14:dxf>
          </x14:cfRule>
          <xm:sqref>Q49:R49</xm:sqref>
        </x14:conditionalFormatting>
        <x14:conditionalFormatting xmlns:xm="http://schemas.microsoft.com/office/excel/2006/main">
          <x14:cfRule type="expression" priority="141894" id="{9230D47F-8F79-4A80-8284-C89DF8DFD094}">
            <xm:f>ISBLANK('Kat 3'!N45:Y154)</xm:f>
            <x14:dxf>
              <fill>
                <patternFill>
                  <bgColor theme="5" tint="0.39994506668294322"/>
                </patternFill>
              </fill>
            </x14:dxf>
          </x14:cfRule>
          <xm:sqref>N35 N37</xm:sqref>
        </x14:conditionalFormatting>
        <x14:conditionalFormatting xmlns:xm="http://schemas.microsoft.com/office/excel/2006/main">
          <x14:cfRule type="expression" priority="141900" id="{9230D47F-8F79-4A80-8284-C89DF8DFD094}">
            <xm:f>ISBLANK('Kat 3'!N53:Y164)</xm:f>
            <x14:dxf>
              <fill>
                <patternFill>
                  <bgColor theme="5" tint="0.39994506668294322"/>
                </patternFill>
              </fill>
            </x14:dxf>
          </x14:cfRule>
          <xm:sqref>N39</xm:sqref>
        </x14:conditionalFormatting>
        <x14:conditionalFormatting xmlns:xm="http://schemas.microsoft.com/office/excel/2006/main">
          <x14:cfRule type="expression" priority="141910" id="{9230D47F-8F79-4A80-8284-C89DF8DFD094}">
            <xm:f>ISBLANK('Kat 3'!N62:Y176)</xm:f>
            <x14:dxf>
              <fill>
                <patternFill>
                  <bgColor theme="5" tint="0.39994506668294322"/>
                </patternFill>
              </fill>
            </x14:dxf>
          </x14:cfRule>
          <xm:sqref>N44</xm:sqref>
        </x14:conditionalFormatting>
        <x14:conditionalFormatting xmlns:xm="http://schemas.microsoft.com/office/excel/2006/main">
          <x14:cfRule type="expression" priority="141953" id="{9230D47F-8F79-4A80-8284-C89DF8DFD094}">
            <xm:f>ISBLANK('Kat 3'!N64:Y180)</xm:f>
            <x14:dxf>
              <fill>
                <patternFill>
                  <bgColor theme="5" tint="0.39994506668294322"/>
                </patternFill>
              </fill>
            </x14:dxf>
          </x14:cfRule>
          <xm:sqref>N45</xm:sqref>
        </x14:conditionalFormatting>
        <x14:conditionalFormatting xmlns:xm="http://schemas.microsoft.com/office/excel/2006/main">
          <x14:cfRule type="expression" priority="141954" id="{9230D47F-8F79-4A80-8284-C89DF8DFD094}">
            <xm:f>ISBLANK('Kat 3'!N59:Y173)</xm:f>
            <x14:dxf>
              <fill>
                <patternFill>
                  <bgColor theme="5" tint="0.39994506668294322"/>
                </patternFill>
              </fill>
            </x14:dxf>
          </x14:cfRule>
          <xm:sqref>N43</xm:sqref>
        </x14:conditionalFormatting>
        <x14:conditionalFormatting xmlns:xm="http://schemas.microsoft.com/office/excel/2006/main">
          <x14:cfRule type="expression" priority="141964" id="{9230D47F-8F79-4A80-8284-C89DF8DFD094}">
            <xm:f>ISBLANK('Kat 3'!N57:Y171)</xm:f>
            <x14:dxf>
              <fill>
                <patternFill>
                  <bgColor theme="5" tint="0.39994506668294322"/>
                </patternFill>
              </fill>
            </x14:dxf>
          </x14:cfRule>
          <xm:sqref>N42</xm:sqref>
        </x14:conditionalFormatting>
        <x14:conditionalFormatting xmlns:xm="http://schemas.microsoft.com/office/excel/2006/main">
          <x14:cfRule type="expression" priority="141965" id="{9230D47F-8F79-4A80-8284-C89DF8DFD094}">
            <xm:f>ISBLANK('Kat 3'!N80:Y199)</xm:f>
            <x14:dxf>
              <fill>
                <patternFill>
                  <bgColor theme="5" tint="0.39994506668294322"/>
                </patternFill>
              </fill>
            </x14:dxf>
          </x14:cfRule>
          <xm:sqref>N49</xm:sqref>
        </x14:conditionalFormatting>
        <x14:conditionalFormatting xmlns:xm="http://schemas.microsoft.com/office/excel/2006/main">
          <x14:cfRule type="expression" priority="142208" id="{43F7DF29-319D-4A20-8B8F-F0F026721EB4}">
            <xm:f>ISBLANK('Kat 3'!C39:V140)</xm:f>
            <x14:dxf>
              <fill>
                <patternFill>
                  <bgColor theme="5" tint="0.39994506668294322"/>
                </patternFill>
              </fill>
            </x14:dxf>
          </x14:cfRule>
          <xm:sqref>C35:E35</xm:sqref>
        </x14:conditionalFormatting>
        <x14:conditionalFormatting xmlns:xm="http://schemas.microsoft.com/office/excel/2006/main">
          <x14:cfRule type="expression" priority="142221" id="{9230D47F-8F79-4A80-8284-C89DF8DFD094}">
            <xm:f>ISBLANK('Kat 3'!N78:Y195)</xm:f>
            <x14:dxf>
              <fill>
                <patternFill>
                  <bgColor theme="5" tint="0.39994506668294322"/>
                </patternFill>
              </fill>
            </x14:dxf>
          </x14:cfRule>
          <xm:sqref>N48</xm:sqref>
        </x14:conditionalFormatting>
        <x14:conditionalFormatting xmlns:xm="http://schemas.microsoft.com/office/excel/2006/main">
          <x14:cfRule type="expression" priority="142426" id="{43F7DF29-319D-4A20-8B8F-F0F026721EB4}">
            <xm:f>ISBLANK('Kat 3'!B28:U142)</xm:f>
            <x14:dxf>
              <fill>
                <patternFill>
                  <bgColor theme="5" tint="0.39994506668294322"/>
                </patternFill>
              </fill>
            </x14:dxf>
          </x14:cfRule>
          <xm:sqref>B37</xm:sqref>
        </x14:conditionalFormatting>
        <x14:conditionalFormatting xmlns:xm="http://schemas.microsoft.com/office/excel/2006/main">
          <x14:cfRule type="expression" priority="142443" id="{49DCE1B3-3ABD-4455-A2B7-8DDB3DE72155}">
            <xm:f>ISBLANK('Kat 3'!Q39:Y140)</xm:f>
            <x14:dxf>
              <fill>
                <patternFill>
                  <bgColor theme="5" tint="0.39994506668294322"/>
                </patternFill>
              </fill>
            </x14:dxf>
          </x14:cfRule>
          <xm:sqref>Q35:R35</xm:sqref>
        </x14:conditionalFormatting>
        <x14:conditionalFormatting xmlns:xm="http://schemas.microsoft.com/office/excel/2006/main">
          <x14:cfRule type="expression" priority="142627" id="{43F7DF29-319D-4A20-8B8F-F0F026721EB4}">
            <xm:f>ISBLANK('Kat 3'!B27:U139)</xm:f>
            <x14:dxf>
              <fill>
                <patternFill>
                  <bgColor theme="5" tint="0.39994506668294322"/>
                </patternFill>
              </fill>
            </x14:dxf>
          </x14:cfRule>
          <xm:sqref>B36</xm:sqref>
        </x14:conditionalFormatting>
        <x14:conditionalFormatting xmlns:xm="http://schemas.microsoft.com/office/excel/2006/main">
          <x14:cfRule type="expression" priority="142770" id="{43F7DF29-319D-4A20-8B8F-F0F026721EB4}">
            <xm:f>ISBLANK('Kat 3'!C39:V139)</xm:f>
            <x14:dxf>
              <fill>
                <patternFill>
                  <bgColor theme="5" tint="0.39994506668294322"/>
                </patternFill>
              </fill>
            </x14:dxf>
          </x14:cfRule>
          <xm:sqref>C36:E36</xm:sqref>
        </x14:conditionalFormatting>
        <x14:conditionalFormatting xmlns:xm="http://schemas.microsoft.com/office/excel/2006/main">
          <x14:cfRule type="expression" priority="142779" id="{49DCE1B3-3ABD-4455-A2B7-8DDB3DE72155}">
            <xm:f>ISBLANK('Kat 3'!Q39:Y139)</xm:f>
            <x14:dxf>
              <fill>
                <patternFill>
                  <bgColor theme="5" tint="0.39994506668294322"/>
                </patternFill>
              </fill>
            </x14:dxf>
          </x14:cfRule>
          <xm:sqref>Q36:R36</xm:sqref>
        </x14:conditionalFormatting>
        <x14:conditionalFormatting xmlns:xm="http://schemas.microsoft.com/office/excel/2006/main">
          <x14:cfRule type="expression" priority="142954" id="{43F7DF29-319D-4A20-8B8F-F0F026721EB4}">
            <xm:f>ISBLANK('Kat 3'!B28:U142)</xm:f>
            <x14:dxf>
              <fill>
                <patternFill>
                  <bgColor theme="5" tint="0.39994506668294322"/>
                </patternFill>
              </fill>
            </x14:dxf>
          </x14:cfRule>
          <xm:sqref>B54</xm:sqref>
        </x14:conditionalFormatting>
        <x14:conditionalFormatting xmlns:xm="http://schemas.microsoft.com/office/excel/2006/main">
          <x14:cfRule type="expression" priority="142972" id="{43F7DF29-319D-4A20-8B8F-F0F026721EB4}">
            <xm:f>ISBLANK('Kat 3'!B28:U142)</xm:f>
            <x14:dxf>
              <fill>
                <patternFill>
                  <bgColor theme="5" tint="0.39994506668294322"/>
                </patternFill>
              </fill>
            </x14:dxf>
          </x14:cfRule>
          <xm:sqref>B42</xm:sqref>
        </x14:conditionalFormatting>
        <x14:conditionalFormatting xmlns:xm="http://schemas.microsoft.com/office/excel/2006/main">
          <x14:cfRule type="expression" priority="143071" id="{43F7DF29-319D-4A20-8B8F-F0F026721EB4}">
            <xm:f>ISBLANK('Kat 3'!B28:U142)</xm:f>
            <x14:dxf>
              <fill>
                <patternFill>
                  <bgColor theme="5" tint="0.39994506668294322"/>
                </patternFill>
              </fill>
            </x14:dxf>
          </x14:cfRule>
          <xm:sqref>B50</xm:sqref>
        </x14:conditionalFormatting>
        <x14:conditionalFormatting xmlns:xm="http://schemas.microsoft.com/office/excel/2006/main">
          <x14:cfRule type="expression" priority="143088" id="{43F7DF29-319D-4A20-8B8F-F0F026721EB4}">
            <xm:f>ISBLANK('Kat 3'!C44:V142)</xm:f>
            <x14:dxf>
              <fill>
                <patternFill>
                  <bgColor theme="5" tint="0.39994506668294322"/>
                </patternFill>
              </fill>
            </x14:dxf>
          </x14:cfRule>
          <xm:sqref>C42:E42</xm:sqref>
        </x14:conditionalFormatting>
        <x14:conditionalFormatting xmlns:xm="http://schemas.microsoft.com/office/excel/2006/main">
          <x14:cfRule type="expression" priority="143091" id="{43F7DF29-319D-4A20-8B8F-F0F026721EB4}">
            <xm:f>ISBLANK('Kat 3'!C44:V142)</xm:f>
            <x14:dxf>
              <fill>
                <patternFill>
                  <bgColor theme="5" tint="0.39994506668294322"/>
                </patternFill>
              </fill>
            </x14:dxf>
          </x14:cfRule>
          <xm:sqref>C37:E37</xm:sqref>
        </x14:conditionalFormatting>
        <x14:conditionalFormatting xmlns:xm="http://schemas.microsoft.com/office/excel/2006/main">
          <x14:cfRule type="expression" priority="143097" id="{43F7DF29-319D-4A20-8B8F-F0F026721EB4}">
            <xm:f>ISBLANK('Kat 3'!C44:V142)</xm:f>
            <x14:dxf>
              <fill>
                <patternFill>
                  <bgColor theme="5" tint="0.39994506668294322"/>
                </patternFill>
              </fill>
            </x14:dxf>
          </x14:cfRule>
          <xm:sqref>C50:E50</xm:sqref>
        </x14:conditionalFormatting>
        <x14:conditionalFormatting xmlns:xm="http://schemas.microsoft.com/office/excel/2006/main">
          <x14:cfRule type="expression" priority="143098" id="{43F7DF29-319D-4A20-8B8F-F0F026721EB4}">
            <xm:f>ISBLANK('Kat 3'!B44:U143)</xm:f>
            <x14:dxf>
              <fill>
                <patternFill>
                  <bgColor theme="5" tint="0.39994506668294322"/>
                </patternFill>
              </fill>
            </x14:dxf>
          </x14:cfRule>
          <xm:sqref>B51:E51</xm:sqref>
        </x14:conditionalFormatting>
        <x14:conditionalFormatting xmlns:xm="http://schemas.microsoft.com/office/excel/2006/main">
          <x14:cfRule type="expression" priority="143342" id="{43F7DF29-319D-4A20-8B8F-F0F026721EB4}">
            <xm:f>ISBLANK('Kat 3'!C45:V148)</xm:f>
            <x14:dxf>
              <fill>
                <patternFill>
                  <bgColor theme="5" tint="0.39994506668294322"/>
                </patternFill>
              </fill>
            </x14:dxf>
          </x14:cfRule>
          <xm:sqref>C33:E33</xm:sqref>
        </x14:conditionalFormatting>
        <x14:conditionalFormatting xmlns:xm="http://schemas.microsoft.com/office/excel/2006/main">
          <x14:cfRule type="expression" priority="143345" id="{43F7DF29-319D-4A20-8B8F-F0F026721EB4}">
            <xm:f>ISBLANK('Kat 3'!C45:V147)</xm:f>
            <x14:dxf>
              <fill>
                <patternFill>
                  <bgColor theme="5" tint="0.39994506668294322"/>
                </patternFill>
              </fill>
            </x14:dxf>
          </x14:cfRule>
          <xm:sqref>C44:E44</xm:sqref>
        </x14:conditionalFormatting>
        <x14:conditionalFormatting xmlns:xm="http://schemas.microsoft.com/office/excel/2006/main">
          <x14:cfRule type="expression" priority="143350" id="{43F7DF29-319D-4A20-8B8F-F0F026721EB4}">
            <xm:f>ISBLANK('Kat 3'!C45:V147)</xm:f>
            <x14:dxf>
              <fill>
                <patternFill>
                  <bgColor theme="5" tint="0.39994506668294322"/>
                </patternFill>
              </fill>
            </x14:dxf>
          </x14:cfRule>
          <xm:sqref>C38:E38</xm:sqref>
        </x14:conditionalFormatting>
        <x14:conditionalFormatting xmlns:xm="http://schemas.microsoft.com/office/excel/2006/main">
          <x14:cfRule type="expression" priority="143356" id="{43F7DF29-319D-4A20-8B8F-F0F026721EB4}">
            <xm:f>ISBLANK('Kat 3'!C45:V147)</xm:f>
            <x14:dxf>
              <fill>
                <patternFill>
                  <bgColor theme="5" tint="0.39994506668294322"/>
                </patternFill>
              </fill>
            </x14:dxf>
          </x14:cfRule>
          <xm:sqref>C46:E46</xm:sqref>
        </x14:conditionalFormatting>
        <x14:conditionalFormatting xmlns:xm="http://schemas.microsoft.com/office/excel/2006/main">
          <x14:cfRule type="expression" priority="143357" id="{43F7DF29-319D-4A20-8B8F-F0F026721EB4}">
            <xm:f>ISBLANK('Kat 3'!C45:V148)</xm:f>
            <x14:dxf>
              <fill>
                <patternFill>
                  <bgColor theme="5" tint="0.39994506668294322"/>
                </patternFill>
              </fill>
            </x14:dxf>
          </x14:cfRule>
          <xm:sqref>C47:E47</xm:sqref>
        </x14:conditionalFormatting>
        <x14:conditionalFormatting xmlns:xm="http://schemas.microsoft.com/office/excel/2006/main">
          <x14:cfRule type="expression" priority="143361" id="{9230D47F-8F79-4A80-8284-C89DF8DFD094}">
            <xm:f>ISBLANK('Kat 3'!N45:Y153)</xm:f>
            <x14:dxf>
              <fill>
                <patternFill>
                  <bgColor theme="5" tint="0.39994506668294322"/>
                </patternFill>
              </fill>
            </x14:dxf>
          </x14:cfRule>
          <xm:sqref>N36</xm:sqref>
        </x14:conditionalFormatting>
        <x14:conditionalFormatting xmlns:xm="http://schemas.microsoft.com/office/excel/2006/main">
          <x14:cfRule type="expression" priority="143397" id="{9230D47F-8F79-4A80-8284-C89DF8DFD094}">
            <xm:f>ISBLANK('Kat 3'!N73:Y191)</xm:f>
            <x14:dxf>
              <fill>
                <patternFill>
                  <bgColor theme="5" tint="0.39994506668294322"/>
                </patternFill>
              </fill>
            </x14:dxf>
          </x14:cfRule>
          <xm:sqref>N46:N47</xm:sqref>
        </x14:conditionalFormatting>
        <x14:conditionalFormatting xmlns:xm="http://schemas.microsoft.com/office/excel/2006/main">
          <x14:cfRule type="expression" priority="143398" id="{9230D47F-8F79-4A80-8284-C89DF8DFD094}">
            <xm:f>ISBLANK('Kat 3'!N56:Y169)</xm:f>
            <x14:dxf>
              <fill>
                <patternFill>
                  <bgColor theme="5" tint="0.39994506668294322"/>
                </patternFill>
              </fill>
            </x14:dxf>
          </x14:cfRule>
          <xm:sqref>N40:N41</xm:sqref>
        </x14:conditionalFormatting>
        <x14:conditionalFormatting xmlns:xm="http://schemas.microsoft.com/office/excel/2006/main">
          <x14:cfRule type="expression" priority="143399" id="{9230D47F-8F79-4A80-8284-C89DF8DFD094}">
            <xm:f>ISBLANK('Kat 3'!N51:Y161)</xm:f>
            <x14:dxf>
              <fill>
                <patternFill>
                  <bgColor theme="5" tint="0.39994506668294322"/>
                </patternFill>
              </fill>
            </x14:dxf>
          </x14:cfRule>
          <xm:sqref>N38</xm:sqref>
        </x14:conditionalFormatting>
        <x14:conditionalFormatting xmlns:xm="http://schemas.microsoft.com/office/excel/2006/main">
          <x14:cfRule type="expression" priority="143407" id="{43F7DF29-319D-4A20-8B8F-F0F026721EB4}">
            <xm:f>ISBLANK('Kat 3'!B38:U137)</xm:f>
            <x14:dxf>
              <fill>
                <patternFill>
                  <bgColor theme="5" tint="0.39994506668294322"/>
                </patternFill>
              </fill>
            </x14:dxf>
          </x14:cfRule>
          <xm:sqref>B29:E29</xm:sqref>
        </x14:conditionalFormatting>
        <x14:conditionalFormatting xmlns:xm="http://schemas.microsoft.com/office/excel/2006/main">
          <x14:cfRule type="expression" priority="143409" id="{43F7DF29-319D-4A20-8B8F-F0F026721EB4}">
            <xm:f>ISBLANK('Kat 3'!B38:U137)</xm:f>
            <x14:dxf>
              <fill>
                <patternFill>
                  <bgColor theme="5" tint="0.39994506668294322"/>
                </patternFill>
              </fill>
            </x14:dxf>
          </x14:cfRule>
          <xm:sqref>B34:E34</xm:sqref>
        </x14:conditionalFormatting>
        <x14:conditionalFormatting xmlns:xm="http://schemas.microsoft.com/office/excel/2006/main">
          <x14:cfRule type="expression" priority="143411" id="{43F7DF29-319D-4A20-8B8F-F0F026721EB4}">
            <xm:f>ISBLANK('Kat 3'!B37:U132)</xm:f>
            <x14:dxf>
              <fill>
                <patternFill>
                  <bgColor theme="5" tint="0.39994506668294322"/>
                </patternFill>
              </fill>
            </x14:dxf>
          </x14:cfRule>
          <xm:sqref>D27 B25:D26</xm:sqref>
        </x14:conditionalFormatting>
        <x14:conditionalFormatting xmlns:xm="http://schemas.microsoft.com/office/excel/2006/main">
          <x14:cfRule type="expression" priority="143412" id="{43F7DF29-319D-4A20-8B8F-F0F026721EB4}">
            <xm:f>ISBLANK('Kat 3'!E37:X132)</xm:f>
            <x14:dxf>
              <fill>
                <patternFill>
                  <bgColor theme="5" tint="0.39994506668294322"/>
                </patternFill>
              </fill>
            </x14:dxf>
          </x14:cfRule>
          <xm:sqref>E25:E27</xm:sqref>
        </x14:conditionalFormatting>
        <x14:conditionalFormatting xmlns:xm="http://schemas.microsoft.com/office/excel/2006/main">
          <x14:cfRule type="expression" priority="143415" id="{43F7DF29-319D-4A20-8B8F-F0F026721EB4}">
            <xm:f>ISBLANK('Kat 3'!B37:U132)</xm:f>
            <x14:dxf>
              <fill>
                <patternFill>
                  <bgColor theme="5" tint="0.39994506668294322"/>
                </patternFill>
              </fill>
            </x14:dxf>
          </x14:cfRule>
          <xm:sqref>B23:E24</xm:sqref>
        </x14:conditionalFormatting>
        <x14:conditionalFormatting xmlns:xm="http://schemas.microsoft.com/office/excel/2006/main">
          <x14:cfRule type="expression" priority="143418" id="{43F7DF29-319D-4A20-8B8F-F0F026721EB4}">
            <xm:f>ISBLANK('Kat 3'!B37:U132)</xm:f>
            <x14:dxf>
              <fill>
                <patternFill>
                  <bgColor theme="5" tint="0.39994506668294322"/>
                </patternFill>
              </fill>
            </x14:dxf>
          </x14:cfRule>
          <xm:sqref>B21:E21</xm:sqref>
        </x14:conditionalFormatting>
        <x14:conditionalFormatting xmlns:xm="http://schemas.microsoft.com/office/excel/2006/main">
          <x14:cfRule type="expression" priority="147366" id="{43F7DF29-319D-4A20-8B8F-F0F026721EB4}">
            <xm:f>ISBLANK('Kat 3'!B25:U140)</xm:f>
            <x14:dxf>
              <fill>
                <patternFill>
                  <bgColor theme="5" tint="0.39994506668294322"/>
                </patternFill>
              </fill>
            </x14:dxf>
          </x14:cfRule>
          <xm:sqref>B35</xm:sqref>
        </x14:conditionalFormatting>
        <x14:conditionalFormatting xmlns:xm="http://schemas.microsoft.com/office/excel/2006/main">
          <x14:cfRule type="expression" priority="79" id="{48D72080-7CD6-488A-B750-6B6C35A19332}">
            <xm:f>ISBLANK('Kat 3'!B31:U129)</xm:f>
            <x14:dxf>
              <fill>
                <patternFill>
                  <bgColor theme="5" tint="0.39994506668294322"/>
                </patternFill>
              </fill>
            </x14:dxf>
          </x14:cfRule>
          <xm:sqref>B33</xm:sqref>
        </x14:conditionalFormatting>
        <x14:conditionalFormatting xmlns:xm="http://schemas.microsoft.com/office/excel/2006/main">
          <x14:cfRule type="expression" priority="148872" id="{49DCE1B3-3ABD-4455-A2B7-8DDB3DE72155}">
            <xm:f>ISBLANK('Kat 3'!S40:Z140)</xm:f>
            <x14:dxf>
              <fill>
                <patternFill>
                  <bgColor theme="5" tint="0.39994506668294322"/>
                </patternFill>
              </fill>
            </x14:dxf>
          </x14:cfRule>
          <xm:sqref>S49:U49</xm:sqref>
        </x14:conditionalFormatting>
        <x14:conditionalFormatting xmlns:xm="http://schemas.microsoft.com/office/excel/2006/main">
          <x14:cfRule type="expression" priority="148873" id="{01E51A2D-2188-4A04-A2D6-A2B3AB9D390D}">
            <xm:f>ISBLANK('Kat 3'!O40:Y140)</xm:f>
            <x14:dxf>
              <fill>
                <patternFill>
                  <bgColor theme="5" tint="0.39994506668294322"/>
                </patternFill>
              </fill>
            </x14:dxf>
          </x14:cfRule>
          <xm:sqref>O49:P49</xm:sqref>
        </x14:conditionalFormatting>
        <x14:conditionalFormatting xmlns:xm="http://schemas.microsoft.com/office/excel/2006/main">
          <x14:cfRule type="expression" priority="148880" id="{49DCE1B3-3ABD-4455-A2B7-8DDB3DE72155}">
            <xm:f>ISBLANK('Kat 3'!S39:Z140)</xm:f>
            <x14:dxf>
              <fill>
                <patternFill>
                  <bgColor theme="5" tint="0.39994506668294322"/>
                </patternFill>
              </fill>
            </x14:dxf>
          </x14:cfRule>
          <xm:sqref>S35:U35</xm:sqref>
        </x14:conditionalFormatting>
        <x14:conditionalFormatting xmlns:xm="http://schemas.microsoft.com/office/excel/2006/main">
          <x14:cfRule type="expression" priority="148881" id="{01E51A2D-2188-4A04-A2D6-A2B3AB9D390D}">
            <xm:f>ISBLANK('Kat 3'!O39:Y140)</xm:f>
            <x14:dxf>
              <fill>
                <patternFill>
                  <bgColor theme="5" tint="0.39994506668294322"/>
                </patternFill>
              </fill>
            </x14:dxf>
          </x14:cfRule>
          <xm:sqref>O35:P35</xm:sqref>
        </x14:conditionalFormatting>
        <x14:conditionalFormatting xmlns:xm="http://schemas.microsoft.com/office/excel/2006/main">
          <x14:cfRule type="expression" priority="148888" id="{49DCE1B3-3ABD-4455-A2B7-8DDB3DE72155}">
            <xm:f>ISBLANK('Kat 3'!S39:Z139)</xm:f>
            <x14:dxf>
              <fill>
                <patternFill>
                  <bgColor theme="5" tint="0.39994506668294322"/>
                </patternFill>
              </fill>
            </x14:dxf>
          </x14:cfRule>
          <xm:sqref>S36:U36</xm:sqref>
        </x14:conditionalFormatting>
        <x14:conditionalFormatting xmlns:xm="http://schemas.microsoft.com/office/excel/2006/main">
          <x14:cfRule type="expression" priority="148889" id="{01E51A2D-2188-4A04-A2D6-A2B3AB9D390D}">
            <xm:f>ISBLANK('Kat 3'!O39:Y139)</xm:f>
            <x14:dxf>
              <fill>
                <patternFill>
                  <bgColor theme="5" tint="0.39994506668294322"/>
                </patternFill>
              </fill>
            </x14:dxf>
          </x14:cfRule>
          <xm:sqref>O36:P36</xm:sqref>
        </x14:conditionalFormatting>
        <x14:conditionalFormatting xmlns:xm="http://schemas.microsoft.com/office/excel/2006/main">
          <x14:cfRule type="expression" priority="148949" id="{01E51A2D-2188-4A04-A2D6-A2B3AB9D390D}">
            <xm:f>ISBLANK('Kat 3'!F38:V136)</xm:f>
            <x14:dxf>
              <fill>
                <patternFill>
                  <bgColor theme="5" tint="0.39994506668294322"/>
                </patternFill>
              </fill>
            </x14:dxf>
          </x14:cfRule>
          <xm:sqref>F28:G28</xm:sqref>
        </x14:conditionalFormatting>
        <x14:conditionalFormatting xmlns:xm="http://schemas.microsoft.com/office/excel/2006/main">
          <x14:cfRule type="expression" priority="148951" id="{01E51A2D-2188-4A04-A2D6-A2B3AB9D390D}">
            <xm:f>ISBLANK('Kat 3'!F38:V136)</xm:f>
            <x14:dxf>
              <fill>
                <patternFill>
                  <bgColor theme="5" tint="0.39994506668294322"/>
                </patternFill>
              </fill>
            </x14:dxf>
          </x14:cfRule>
          <xm:sqref>F48:G48 F54:G54</xm:sqref>
        </x14:conditionalFormatting>
        <x14:conditionalFormatting xmlns:xm="http://schemas.microsoft.com/office/excel/2006/main">
          <x14:cfRule type="expression" priority="148955" id="{01E51A2D-2188-4A04-A2D6-A2B3AB9D390D}">
            <xm:f>ISBLANK('Kat 3'!F38:V136)</xm:f>
            <x14:dxf>
              <fill>
                <patternFill>
                  <bgColor theme="5" tint="0.39994506668294322"/>
                </patternFill>
              </fill>
            </x14:dxf>
          </x14:cfRule>
          <xm:sqref>F45:G45</xm:sqref>
        </x14:conditionalFormatting>
        <x14:conditionalFormatting xmlns:xm="http://schemas.microsoft.com/office/excel/2006/main">
          <x14:cfRule type="expression" priority="148958" id="{01E51A2D-2188-4A04-A2D6-A2B3AB9D390D}">
            <xm:f>ISBLANK('Kat 3'!F38:V135)</xm:f>
            <x14:dxf>
              <fill>
                <patternFill>
                  <bgColor theme="5" tint="0.39994506668294322"/>
                </patternFill>
              </fill>
            </x14:dxf>
          </x14:cfRule>
          <xm:sqref>F58:G58</xm:sqref>
        </x14:conditionalFormatting>
        <x14:conditionalFormatting xmlns:xm="http://schemas.microsoft.com/office/excel/2006/main">
          <x14:cfRule type="expression" priority="148960" id="{01E51A2D-2188-4A04-A2D6-A2B3AB9D390D}">
            <xm:f>ISBLANK('Kat 3'!F38:V135)</xm:f>
            <x14:dxf>
              <fill>
                <patternFill>
                  <bgColor theme="5" tint="0.39994506668294322"/>
                </patternFill>
              </fill>
            </x14:dxf>
          </x14:cfRule>
          <xm:sqref>F56:G56</xm:sqref>
        </x14:conditionalFormatting>
        <x14:conditionalFormatting xmlns:xm="http://schemas.microsoft.com/office/excel/2006/main">
          <x14:cfRule type="expression" priority="148962" id="{01E51A2D-2188-4A04-A2D6-A2B3AB9D390D}">
            <xm:f>ISBLANK('Kat 3'!F38:V136)</xm:f>
            <x14:dxf>
              <fill>
                <patternFill>
                  <bgColor theme="5" tint="0.39994506668294322"/>
                </patternFill>
              </fill>
            </x14:dxf>
          </x14:cfRule>
          <xm:sqref>F55:G55</xm:sqref>
        </x14:conditionalFormatting>
        <x14:conditionalFormatting xmlns:xm="http://schemas.microsoft.com/office/excel/2006/main">
          <x14:cfRule type="expression" priority="148964" id="{01E51A2D-2188-4A04-A2D6-A2B3AB9D390D}">
            <xm:f>ISBLANK('Kat 3'!F36:V131)</xm:f>
            <x14:dxf>
              <fill>
                <patternFill>
                  <bgColor theme="5" tint="0.39994506668294322"/>
                </patternFill>
              </fill>
            </x14:dxf>
          </x14:cfRule>
          <xm:sqref>F19:G20</xm:sqref>
        </x14:conditionalFormatting>
        <x14:conditionalFormatting xmlns:xm="http://schemas.microsoft.com/office/excel/2006/main">
          <x14:cfRule type="expression" priority="148967" id="{01E51A2D-2188-4A04-A2D6-A2B3AB9D390D}">
            <xm:f>ISBLANK('Kat 3'!F40:V140)</xm:f>
            <x14:dxf>
              <fill>
                <patternFill>
                  <bgColor theme="5" tint="0.39994506668294322"/>
                </patternFill>
              </fill>
            </x14:dxf>
          </x14:cfRule>
          <xm:sqref>F52:G52</xm:sqref>
        </x14:conditionalFormatting>
        <x14:conditionalFormatting xmlns:xm="http://schemas.microsoft.com/office/excel/2006/main">
          <x14:cfRule type="expression" priority="148968" id="{01E51A2D-2188-4A04-A2D6-A2B3AB9D390D}">
            <xm:f>ISBLANK('Kat 3'!F40:V140)</xm:f>
            <x14:dxf>
              <fill>
                <patternFill>
                  <bgColor theme="5" tint="0.39994506668294322"/>
                </patternFill>
              </fill>
            </x14:dxf>
          </x14:cfRule>
          <xm:sqref>F49:G49</xm:sqref>
        </x14:conditionalFormatting>
        <x14:conditionalFormatting xmlns:xm="http://schemas.microsoft.com/office/excel/2006/main">
          <x14:cfRule type="expression" priority="148970" id="{01E51A2D-2188-4A04-A2D6-A2B3AB9D390D}">
            <xm:f>ISBLANK('Kat 3'!F40:V140)</xm:f>
            <x14:dxf>
              <fill>
                <patternFill>
                  <bgColor theme="5" tint="0.39994506668294322"/>
                </patternFill>
              </fill>
            </x14:dxf>
          </x14:cfRule>
          <xm:sqref>F40:G40</xm:sqref>
        </x14:conditionalFormatting>
        <x14:conditionalFormatting xmlns:xm="http://schemas.microsoft.com/office/excel/2006/main">
          <x14:cfRule type="expression" priority="148972" id="{01E51A2D-2188-4A04-A2D6-A2B3AB9D390D}">
            <xm:f>ISBLANK('Kat 3'!F40:V140)</xm:f>
            <x14:dxf>
              <fill>
                <patternFill>
                  <bgColor theme="5" tint="0.39994506668294322"/>
                </patternFill>
              </fill>
            </x14:dxf>
          </x14:cfRule>
          <xm:sqref>F30:G30</xm:sqref>
        </x14:conditionalFormatting>
        <x14:conditionalFormatting xmlns:xm="http://schemas.microsoft.com/office/excel/2006/main">
          <x14:cfRule type="expression" priority="148974" id="{01E51A2D-2188-4A04-A2D6-A2B3AB9D390D}">
            <xm:f>ISBLANK('Kat 3'!F44:V143)</xm:f>
            <x14:dxf>
              <fill>
                <patternFill>
                  <bgColor theme="5" tint="0.39994506668294322"/>
                </patternFill>
              </fill>
            </x14:dxf>
          </x14:cfRule>
          <xm:sqref>F31:G31</xm:sqref>
        </x14:conditionalFormatting>
        <x14:conditionalFormatting xmlns:xm="http://schemas.microsoft.com/office/excel/2006/main">
          <x14:cfRule type="expression" priority="148976" id="{01E51A2D-2188-4A04-A2D6-A2B3AB9D390D}">
            <xm:f>ISBLANK('Kat 3'!F38:V135)</xm:f>
            <x14:dxf>
              <fill>
                <patternFill>
                  <bgColor theme="5" tint="0.39994506668294322"/>
                </patternFill>
              </fill>
            </x14:dxf>
          </x14:cfRule>
          <xm:sqref>F39:G39</xm:sqref>
        </x14:conditionalFormatting>
        <x14:conditionalFormatting xmlns:xm="http://schemas.microsoft.com/office/excel/2006/main">
          <x14:cfRule type="expression" priority="148978" id="{01E51A2D-2188-4A04-A2D6-A2B3AB9D390D}">
            <xm:f>ISBLANK('Kat 3'!F38:V134)</xm:f>
            <x14:dxf>
              <fill>
                <patternFill>
                  <bgColor theme="5" tint="0.39994506668294322"/>
                </patternFill>
              </fill>
            </x14:dxf>
          </x14:cfRule>
          <xm:sqref>F22:G22</xm:sqref>
        </x14:conditionalFormatting>
        <x14:conditionalFormatting xmlns:xm="http://schemas.microsoft.com/office/excel/2006/main">
          <x14:cfRule type="expression" priority="148981" id="{01E51A2D-2188-4A04-A2D6-A2B3AB9D390D}">
            <xm:f>ISBLANK('Kat 3'!F42:V141)</xm:f>
            <x14:dxf>
              <fill>
                <patternFill>
                  <bgColor theme="5" tint="0.39994506668294322"/>
                </patternFill>
              </fill>
            </x14:dxf>
          </x14:cfRule>
          <xm:sqref>F53:G53</xm:sqref>
        </x14:conditionalFormatting>
        <x14:conditionalFormatting xmlns:xm="http://schemas.microsoft.com/office/excel/2006/main">
          <x14:cfRule type="expression" priority="148982" id="{01E51A2D-2188-4A04-A2D6-A2B3AB9D390D}">
            <xm:f>ISBLANK('Kat 3'!F42:V141)</xm:f>
            <x14:dxf>
              <fill>
                <patternFill>
                  <bgColor theme="5" tint="0.39994506668294322"/>
                </patternFill>
              </fill>
            </x14:dxf>
          </x14:cfRule>
          <xm:sqref>F41:G41</xm:sqref>
        </x14:conditionalFormatting>
        <x14:conditionalFormatting xmlns:xm="http://schemas.microsoft.com/office/excel/2006/main">
          <x14:cfRule type="expression" priority="148984" id="{01E51A2D-2188-4A04-A2D6-A2B3AB9D390D}">
            <xm:f>ISBLANK('Kat 3'!F21:V145)</xm:f>
            <x14:dxf>
              <fill>
                <patternFill>
                  <bgColor theme="5" tint="0.39994506668294322"/>
                </patternFill>
              </fill>
            </x14:dxf>
          </x14:cfRule>
          <xm:sqref>F32:G32</xm:sqref>
        </x14:conditionalFormatting>
        <x14:conditionalFormatting xmlns:xm="http://schemas.microsoft.com/office/excel/2006/main">
          <x14:cfRule type="expression" priority="148986" id="{01E51A2D-2188-4A04-A2D6-A2B3AB9D390D}">
            <xm:f>ISBLANK('Kat 3'!F20:V144)</xm:f>
            <x14:dxf>
              <fill>
                <patternFill>
                  <bgColor theme="5" tint="0.39994506668294322"/>
                </patternFill>
              </fill>
            </x14:dxf>
          </x14:cfRule>
          <xm:sqref>F43:G43</xm:sqref>
        </x14:conditionalFormatting>
        <x14:conditionalFormatting xmlns:xm="http://schemas.microsoft.com/office/excel/2006/main">
          <x14:cfRule type="expression" priority="148988" id="{01E51A2D-2188-4A04-A2D6-A2B3AB9D390D}">
            <xm:f>ISBLANK('Kat 3'!F38:V136)</xm:f>
            <x14:dxf>
              <fill>
                <patternFill>
                  <bgColor theme="5" tint="0.39994506668294322"/>
                </patternFill>
              </fill>
            </x14:dxf>
          </x14:cfRule>
          <xm:sqref>F57:G57</xm:sqref>
        </x14:conditionalFormatting>
        <x14:conditionalFormatting xmlns:xm="http://schemas.microsoft.com/office/excel/2006/main">
          <x14:cfRule type="expression" priority="148992" id="{01E51A2D-2188-4A04-A2D6-A2B3AB9D390D}">
            <xm:f>ISBLANK('Kat 3'!F39:V140)</xm:f>
            <x14:dxf>
              <fill>
                <patternFill>
                  <bgColor theme="5" tint="0.39994506668294322"/>
                </patternFill>
              </fill>
            </x14:dxf>
          </x14:cfRule>
          <xm:sqref>F35:G35</xm:sqref>
        </x14:conditionalFormatting>
        <x14:conditionalFormatting xmlns:xm="http://schemas.microsoft.com/office/excel/2006/main">
          <x14:cfRule type="expression" priority="148996" id="{01E51A2D-2188-4A04-A2D6-A2B3AB9D390D}">
            <xm:f>ISBLANK('Kat 3'!F39:V139)</xm:f>
            <x14:dxf>
              <fill>
                <patternFill>
                  <bgColor theme="5" tint="0.39994506668294322"/>
                </patternFill>
              </fill>
            </x14:dxf>
          </x14:cfRule>
          <xm:sqref>F36:G36</xm:sqref>
        </x14:conditionalFormatting>
        <x14:conditionalFormatting xmlns:xm="http://schemas.microsoft.com/office/excel/2006/main">
          <x14:cfRule type="expression" priority="148998" id="{01E51A2D-2188-4A04-A2D6-A2B3AB9D390D}">
            <xm:f>ISBLANK('Kat 3'!F44:V142)</xm:f>
            <x14:dxf>
              <fill>
                <patternFill>
                  <bgColor theme="5" tint="0.39994506668294322"/>
                </patternFill>
              </fill>
            </x14:dxf>
          </x14:cfRule>
          <xm:sqref>F42:G42</xm:sqref>
        </x14:conditionalFormatting>
        <x14:conditionalFormatting xmlns:xm="http://schemas.microsoft.com/office/excel/2006/main">
          <x14:cfRule type="expression" priority="149000" id="{01E51A2D-2188-4A04-A2D6-A2B3AB9D390D}">
            <xm:f>ISBLANK('Kat 3'!F44:V142)</xm:f>
            <x14:dxf>
              <fill>
                <patternFill>
                  <bgColor theme="5" tint="0.39994506668294322"/>
                </patternFill>
              </fill>
            </x14:dxf>
          </x14:cfRule>
          <xm:sqref>F37:G37</xm:sqref>
        </x14:conditionalFormatting>
        <x14:conditionalFormatting xmlns:xm="http://schemas.microsoft.com/office/excel/2006/main">
          <x14:cfRule type="expression" priority="149002" id="{01E51A2D-2188-4A04-A2D6-A2B3AB9D390D}">
            <xm:f>ISBLANK('Kat 3'!F44:V142)</xm:f>
            <x14:dxf>
              <fill>
                <patternFill>
                  <bgColor theme="5" tint="0.39994506668294322"/>
                </patternFill>
              </fill>
            </x14:dxf>
          </x14:cfRule>
          <xm:sqref>F50:G50</xm:sqref>
        </x14:conditionalFormatting>
        <x14:conditionalFormatting xmlns:xm="http://schemas.microsoft.com/office/excel/2006/main">
          <x14:cfRule type="expression" priority="149003" id="{01E51A2D-2188-4A04-A2D6-A2B3AB9D390D}">
            <xm:f>ISBLANK('Kat 3'!F44:V143)</xm:f>
            <x14:dxf>
              <fill>
                <patternFill>
                  <bgColor theme="5" tint="0.39994506668294322"/>
                </patternFill>
              </fill>
            </x14:dxf>
          </x14:cfRule>
          <xm:sqref>F51:G51</xm:sqref>
        </x14:conditionalFormatting>
        <x14:conditionalFormatting xmlns:xm="http://schemas.microsoft.com/office/excel/2006/main">
          <x14:cfRule type="expression" priority="149005" id="{01E51A2D-2188-4A04-A2D6-A2B3AB9D390D}">
            <xm:f>ISBLANK('Kat 3'!F45:V148)</xm:f>
            <x14:dxf>
              <fill>
                <patternFill>
                  <bgColor theme="5" tint="0.39994506668294322"/>
                </patternFill>
              </fill>
            </x14:dxf>
          </x14:cfRule>
          <xm:sqref>F33:G33</xm:sqref>
        </x14:conditionalFormatting>
        <x14:conditionalFormatting xmlns:xm="http://schemas.microsoft.com/office/excel/2006/main">
          <x14:cfRule type="expression" priority="149007" id="{01E51A2D-2188-4A04-A2D6-A2B3AB9D390D}">
            <xm:f>ISBLANK('Kat 3'!F45:V147)</xm:f>
            <x14:dxf>
              <fill>
                <patternFill>
                  <bgColor theme="5" tint="0.39994506668294322"/>
                </patternFill>
              </fill>
            </x14:dxf>
          </x14:cfRule>
          <xm:sqref>F44:G44</xm:sqref>
        </x14:conditionalFormatting>
        <x14:conditionalFormatting xmlns:xm="http://schemas.microsoft.com/office/excel/2006/main">
          <x14:cfRule type="expression" priority="149009" id="{01E51A2D-2188-4A04-A2D6-A2B3AB9D390D}">
            <xm:f>ISBLANK('Kat 3'!F45:V147)</xm:f>
            <x14:dxf>
              <fill>
                <patternFill>
                  <bgColor theme="5" tint="0.39994506668294322"/>
                </patternFill>
              </fill>
            </x14:dxf>
          </x14:cfRule>
          <xm:sqref>F38:G38</xm:sqref>
        </x14:conditionalFormatting>
        <x14:conditionalFormatting xmlns:xm="http://schemas.microsoft.com/office/excel/2006/main">
          <x14:cfRule type="expression" priority="149011" id="{01E51A2D-2188-4A04-A2D6-A2B3AB9D390D}">
            <xm:f>ISBLANK('Kat 3'!F45:V147)</xm:f>
            <x14:dxf>
              <fill>
                <patternFill>
                  <bgColor theme="5" tint="0.39994506668294322"/>
                </patternFill>
              </fill>
            </x14:dxf>
          </x14:cfRule>
          <xm:sqref>F46:G46</xm:sqref>
        </x14:conditionalFormatting>
        <x14:conditionalFormatting xmlns:xm="http://schemas.microsoft.com/office/excel/2006/main">
          <x14:cfRule type="expression" priority="149012" id="{01E51A2D-2188-4A04-A2D6-A2B3AB9D390D}">
            <xm:f>ISBLANK('Kat 3'!F45:V148)</xm:f>
            <x14:dxf>
              <fill>
                <patternFill>
                  <bgColor theme="5" tint="0.39994506668294322"/>
                </patternFill>
              </fill>
            </x14:dxf>
          </x14:cfRule>
          <xm:sqref>F47:G47</xm:sqref>
        </x14:conditionalFormatting>
        <x14:conditionalFormatting xmlns:xm="http://schemas.microsoft.com/office/excel/2006/main">
          <x14:cfRule type="expression" priority="149015" id="{01E51A2D-2188-4A04-A2D6-A2B3AB9D390D}">
            <xm:f>ISBLANK('Kat 3'!F38:V137)</xm:f>
            <x14:dxf>
              <fill>
                <patternFill>
                  <bgColor theme="5" tint="0.39994506668294322"/>
                </patternFill>
              </fill>
            </x14:dxf>
          </x14:cfRule>
          <xm:sqref>F29:G29</xm:sqref>
        </x14:conditionalFormatting>
        <x14:conditionalFormatting xmlns:xm="http://schemas.microsoft.com/office/excel/2006/main">
          <x14:cfRule type="expression" priority="149016" id="{01E51A2D-2188-4A04-A2D6-A2B3AB9D390D}">
            <xm:f>ISBLANK('Kat 3'!F38:V137)</xm:f>
            <x14:dxf>
              <fill>
                <patternFill>
                  <bgColor theme="5" tint="0.39994506668294322"/>
                </patternFill>
              </fill>
            </x14:dxf>
          </x14:cfRule>
          <xm:sqref>F34:G34</xm:sqref>
        </x14:conditionalFormatting>
        <x14:conditionalFormatting xmlns:xm="http://schemas.microsoft.com/office/excel/2006/main">
          <x14:cfRule type="expression" priority="149017" id="{01E51A2D-2188-4A04-A2D6-A2B3AB9D390D}">
            <xm:f>ISBLANK('Kat 3'!F37:V132)</xm:f>
            <x14:dxf>
              <fill>
                <patternFill>
                  <bgColor theme="5" tint="0.39994506668294322"/>
                </patternFill>
              </fill>
            </x14:dxf>
          </x14:cfRule>
          <xm:sqref>F25:G27</xm:sqref>
        </x14:conditionalFormatting>
        <x14:conditionalFormatting xmlns:xm="http://schemas.microsoft.com/office/excel/2006/main">
          <x14:cfRule type="expression" priority="149019" id="{01E51A2D-2188-4A04-A2D6-A2B3AB9D390D}">
            <xm:f>ISBLANK('Kat 3'!F37:V132)</xm:f>
            <x14:dxf>
              <fill>
                <patternFill>
                  <bgColor theme="5" tint="0.39994506668294322"/>
                </patternFill>
              </fill>
            </x14:dxf>
          </x14:cfRule>
          <xm:sqref>F23:G24</xm:sqref>
        </x14:conditionalFormatting>
        <x14:conditionalFormatting xmlns:xm="http://schemas.microsoft.com/office/excel/2006/main">
          <x14:cfRule type="expression" priority="149021" id="{01E51A2D-2188-4A04-A2D6-A2B3AB9D390D}">
            <xm:f>ISBLANK('Kat 3'!F37:V132)</xm:f>
            <x14:dxf>
              <fill>
                <patternFill>
                  <bgColor theme="5" tint="0.39994506668294322"/>
                </patternFill>
              </fill>
            </x14:dxf>
          </x14:cfRule>
          <xm:sqref>F21:G21</xm:sqref>
        </x14:conditionalFormatting>
        <x14:conditionalFormatting xmlns:xm="http://schemas.microsoft.com/office/excel/2006/main">
          <x14:cfRule type="expression" priority="2" id="{1901B878-0BD5-4CDF-BE4A-9AA96BC2A5B9}">
            <xm:f>ISBLANK('Kat 3'!C39:V134)</xm:f>
            <x14:dxf>
              <fill>
                <patternFill>
                  <bgColor theme="5" tint="0.39994506668294322"/>
                </patternFill>
              </fill>
            </x14:dxf>
          </x14:cfRule>
          <xm:sqref>C27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17"/>
  <sheetViews>
    <sheetView showGridLines="0" tabSelected="1" topLeftCell="H1" zoomScale="90" zoomScaleNormal="90" zoomScaleSheetLayoutView="50" zoomScalePageLayoutView="85" workbookViewId="0">
      <selection activeCell="O5" sqref="O5"/>
    </sheetView>
  </sheetViews>
  <sheetFormatPr baseColWidth="10" defaultColWidth="11.42578125" defaultRowHeight="12.75" x14ac:dyDescent="0.2"/>
  <cols>
    <col min="1" max="1" width="7.5703125" style="32" customWidth="1"/>
    <col min="2" max="2" width="5.42578125" style="34" customWidth="1"/>
    <col min="3" max="3" width="7.5703125" style="34" customWidth="1"/>
    <col min="4" max="5" width="12.140625" style="34" hidden="1" customWidth="1"/>
    <col min="6" max="6" width="12.140625" style="108" hidden="1" customWidth="1"/>
    <col min="7" max="7" width="12.140625" style="34" hidden="1" customWidth="1"/>
    <col min="8" max="8" width="16.7109375" style="34" customWidth="1"/>
    <col min="9" max="9" width="18.85546875" style="101" customWidth="1"/>
    <col min="10" max="10" width="27" style="35" customWidth="1"/>
    <col min="11" max="11" width="35" style="35" customWidth="1"/>
    <col min="12" max="13" width="15.140625" style="105" customWidth="1"/>
    <col min="14" max="16" width="14.140625" style="31" customWidth="1"/>
    <col min="17" max="17" width="14.140625" style="31" customWidth="1" collapsed="1"/>
    <col min="18" max="19" width="14.140625" style="31" customWidth="1"/>
    <col min="20" max="20" width="14.140625" style="31" customWidth="1" collapsed="1"/>
    <col min="21" max="21" width="14.140625" style="31" customWidth="1"/>
    <col min="22" max="22" width="13.42578125" style="31" customWidth="1"/>
    <col min="23" max="23" width="14.42578125" style="31" customWidth="1"/>
    <col min="24" max="24" width="13.28515625" style="31" customWidth="1"/>
    <col min="25" max="25" width="13.85546875" style="31" customWidth="1"/>
    <col min="26" max="16384" width="11.42578125" style="31"/>
  </cols>
  <sheetData>
    <row r="1" spans="1:25" s="30" customFormat="1" ht="133.5" customHeight="1" x14ac:dyDescent="0.2">
      <c r="A1" s="357" t="s">
        <v>35</v>
      </c>
      <c r="B1" s="358" t="s">
        <v>1</v>
      </c>
      <c r="C1" s="358" t="s">
        <v>2</v>
      </c>
      <c r="D1" s="358" t="s">
        <v>327</v>
      </c>
      <c r="E1" s="358" t="s">
        <v>326</v>
      </c>
      <c r="F1" s="359" t="s">
        <v>328</v>
      </c>
      <c r="G1" s="358" t="s">
        <v>329</v>
      </c>
      <c r="H1" s="358" t="s">
        <v>0</v>
      </c>
      <c r="I1" s="358" t="s">
        <v>34</v>
      </c>
      <c r="J1" s="360" t="s">
        <v>26</v>
      </c>
      <c r="K1" s="361" t="s">
        <v>27</v>
      </c>
      <c r="L1" s="362" t="s">
        <v>763</v>
      </c>
      <c r="M1" s="363" t="s">
        <v>764</v>
      </c>
      <c r="N1" s="364" t="s">
        <v>37</v>
      </c>
      <c r="O1" s="365" t="s">
        <v>38</v>
      </c>
      <c r="P1" s="365" t="s">
        <v>40</v>
      </c>
      <c r="Q1" s="365" t="s">
        <v>41</v>
      </c>
      <c r="R1" s="365" t="s">
        <v>440</v>
      </c>
      <c r="S1" s="365" t="s">
        <v>441</v>
      </c>
      <c r="T1" s="365" t="s">
        <v>442</v>
      </c>
      <c r="U1" s="366" t="s">
        <v>443</v>
      </c>
      <c r="V1" s="185" t="s">
        <v>447</v>
      </c>
      <c r="W1" s="186" t="s">
        <v>448</v>
      </c>
      <c r="X1" s="213" t="s">
        <v>444</v>
      </c>
      <c r="Y1" s="186" t="s">
        <v>445</v>
      </c>
    </row>
    <row r="2" spans="1:25" s="106" customFormat="1" ht="90" x14ac:dyDescent="0.2">
      <c r="A2" s="229">
        <v>1</v>
      </c>
      <c r="B2" s="207" t="s">
        <v>358</v>
      </c>
      <c r="C2" s="234">
        <v>5510210</v>
      </c>
      <c r="D2" s="206"/>
      <c r="E2" s="190"/>
      <c r="F2" s="191"/>
      <c r="G2" s="206"/>
      <c r="H2" s="207" t="s">
        <v>348</v>
      </c>
      <c r="I2" s="205" t="s">
        <v>227</v>
      </c>
      <c r="J2" s="205" t="s">
        <v>673</v>
      </c>
      <c r="K2" s="205" t="s">
        <v>673</v>
      </c>
      <c r="L2" s="194">
        <f t="shared" ref="L2:L38" si="0">N2+P2+R2+T2</f>
        <v>800000</v>
      </c>
      <c r="M2" s="194">
        <f t="shared" ref="M2:M38" si="1">O2+Q2+S2+U2</f>
        <v>1000000</v>
      </c>
      <c r="N2" s="197">
        <v>0</v>
      </c>
      <c r="O2" s="196">
        <v>0</v>
      </c>
      <c r="P2" s="197">
        <v>800000</v>
      </c>
      <c r="Q2" s="196">
        <v>1000000</v>
      </c>
      <c r="R2" s="197">
        <v>0</v>
      </c>
      <c r="S2" s="196">
        <v>0</v>
      </c>
      <c r="T2" s="197">
        <v>0</v>
      </c>
      <c r="U2" s="196">
        <v>0</v>
      </c>
      <c r="V2" s="198">
        <f>'Kat 2'!V58+N2-O2</f>
        <v>12989450</v>
      </c>
      <c r="W2" s="198">
        <f>'Kat 2'!W58+P2-Q2</f>
        <v>20689800</v>
      </c>
      <c r="X2" s="195">
        <v>0</v>
      </c>
      <c r="Y2" s="195">
        <v>0</v>
      </c>
    </row>
    <row r="3" spans="1:25" s="106" customFormat="1" ht="11.25" x14ac:dyDescent="0.2">
      <c r="A3" s="229">
        <v>2</v>
      </c>
      <c r="B3" s="207" t="s">
        <v>364</v>
      </c>
      <c r="C3" s="234">
        <v>1260000</v>
      </c>
      <c r="D3" s="206"/>
      <c r="E3" s="190"/>
      <c r="F3" s="191"/>
      <c r="G3" s="206"/>
      <c r="H3" s="207" t="s">
        <v>340</v>
      </c>
      <c r="I3" s="205" t="s">
        <v>181</v>
      </c>
      <c r="J3" s="205" t="s">
        <v>707</v>
      </c>
      <c r="K3" s="205"/>
      <c r="L3" s="194">
        <f t="shared" ref="L3:L4" si="2">N3+P3+R3+T3</f>
        <v>0</v>
      </c>
      <c r="M3" s="194">
        <f t="shared" ref="M3:M4" si="3">O3+Q3+S3+U3</f>
        <v>2240000</v>
      </c>
      <c r="N3" s="197">
        <v>0</v>
      </c>
      <c r="O3" s="196">
        <v>560000</v>
      </c>
      <c r="P3" s="197">
        <v>0</v>
      </c>
      <c r="Q3" s="196">
        <v>560000</v>
      </c>
      <c r="R3" s="197">
        <v>0</v>
      </c>
      <c r="S3" s="196">
        <v>560000</v>
      </c>
      <c r="T3" s="197">
        <v>0</v>
      </c>
      <c r="U3" s="196">
        <v>560000</v>
      </c>
      <c r="V3" s="198">
        <f>V2+N3-O3</f>
        <v>12429450</v>
      </c>
      <c r="W3" s="198">
        <f>W2+P2-Q2</f>
        <v>20489800</v>
      </c>
      <c r="X3" s="195">
        <v>560000</v>
      </c>
      <c r="Y3" s="195">
        <v>560000</v>
      </c>
    </row>
    <row r="4" spans="1:25" s="106" customFormat="1" ht="11.25" x14ac:dyDescent="0.2">
      <c r="A4" s="229">
        <v>3</v>
      </c>
      <c r="B4" s="207" t="s">
        <v>364</v>
      </c>
      <c r="C4" s="234">
        <v>1260000</v>
      </c>
      <c r="D4" s="206"/>
      <c r="E4" s="190"/>
      <c r="F4" s="191"/>
      <c r="G4" s="206"/>
      <c r="H4" s="207" t="s">
        <v>340</v>
      </c>
      <c r="I4" s="205" t="s">
        <v>181</v>
      </c>
      <c r="J4" s="205" t="s">
        <v>706</v>
      </c>
      <c r="K4" s="205"/>
      <c r="L4" s="194">
        <f t="shared" si="2"/>
        <v>0</v>
      </c>
      <c r="M4" s="194">
        <f t="shared" si="3"/>
        <v>1760000</v>
      </c>
      <c r="N4" s="197">
        <v>0</v>
      </c>
      <c r="O4" s="196">
        <v>440000</v>
      </c>
      <c r="P4" s="197">
        <v>0</v>
      </c>
      <c r="Q4" s="196">
        <v>440000</v>
      </c>
      <c r="R4" s="197">
        <v>0</v>
      </c>
      <c r="S4" s="196">
        <v>440000</v>
      </c>
      <c r="T4" s="197">
        <v>0</v>
      </c>
      <c r="U4" s="196">
        <v>440000</v>
      </c>
      <c r="V4" s="198">
        <f t="shared" ref="V4:V68" si="4">V3+N4-O4</f>
        <v>11989450</v>
      </c>
      <c r="W4" s="198">
        <f t="shared" ref="W4:W68" si="5">W3+P3-Q3</f>
        <v>19929800</v>
      </c>
      <c r="X4" s="195">
        <v>440000</v>
      </c>
      <c r="Y4" s="195">
        <v>440000</v>
      </c>
    </row>
    <row r="5" spans="1:25" s="106" customFormat="1" ht="78.75" x14ac:dyDescent="0.2">
      <c r="A5" s="229">
        <v>4</v>
      </c>
      <c r="B5" s="207" t="s">
        <v>358</v>
      </c>
      <c r="C5" s="234">
        <v>5420100</v>
      </c>
      <c r="D5" s="206"/>
      <c r="E5" s="190"/>
      <c r="F5" s="191"/>
      <c r="G5" s="206"/>
      <c r="H5" s="203" t="s">
        <v>414</v>
      </c>
      <c r="I5" s="205" t="s">
        <v>223</v>
      </c>
      <c r="J5" s="205" t="s">
        <v>674</v>
      </c>
      <c r="K5" s="205" t="s">
        <v>659</v>
      </c>
      <c r="L5" s="194">
        <f t="shared" si="0"/>
        <v>338000</v>
      </c>
      <c r="M5" s="194">
        <f t="shared" si="1"/>
        <v>450000</v>
      </c>
      <c r="N5" s="197">
        <v>338000</v>
      </c>
      <c r="O5" s="196">
        <v>450000</v>
      </c>
      <c r="P5" s="197">
        <v>0</v>
      </c>
      <c r="Q5" s="196">
        <v>0</v>
      </c>
      <c r="R5" s="197">
        <v>0</v>
      </c>
      <c r="S5" s="196">
        <v>0</v>
      </c>
      <c r="T5" s="197">
        <v>0</v>
      </c>
      <c r="U5" s="196">
        <v>0</v>
      </c>
      <c r="V5" s="198">
        <f t="shared" si="4"/>
        <v>11877450</v>
      </c>
      <c r="W5" s="198">
        <f t="shared" si="5"/>
        <v>19489800</v>
      </c>
      <c r="X5" s="195">
        <v>0</v>
      </c>
      <c r="Y5" s="195">
        <v>0</v>
      </c>
    </row>
    <row r="6" spans="1:25" s="106" customFormat="1" ht="33.75" customHeight="1" x14ac:dyDescent="0.2">
      <c r="A6" s="229">
        <v>5</v>
      </c>
      <c r="B6" s="200" t="s">
        <v>358</v>
      </c>
      <c r="C6" s="234">
        <v>5420100</v>
      </c>
      <c r="D6" s="206"/>
      <c r="E6" s="190"/>
      <c r="F6" s="191"/>
      <c r="G6" s="206"/>
      <c r="H6" s="203">
        <v>542010020220009</v>
      </c>
      <c r="I6" s="205" t="s">
        <v>223</v>
      </c>
      <c r="J6" s="205" t="s">
        <v>379</v>
      </c>
      <c r="K6" s="205" t="s">
        <v>379</v>
      </c>
      <c r="L6" s="194">
        <f t="shared" si="0"/>
        <v>375000</v>
      </c>
      <c r="M6" s="194">
        <f t="shared" si="1"/>
        <v>500000</v>
      </c>
      <c r="N6" s="197">
        <v>375000</v>
      </c>
      <c r="O6" s="196">
        <v>500000</v>
      </c>
      <c r="P6" s="197">
        <v>0</v>
      </c>
      <c r="Q6" s="196">
        <v>0</v>
      </c>
      <c r="R6" s="197">
        <v>0</v>
      </c>
      <c r="S6" s="196">
        <v>0</v>
      </c>
      <c r="T6" s="197">
        <v>0</v>
      </c>
      <c r="U6" s="196">
        <v>0</v>
      </c>
      <c r="V6" s="198">
        <f t="shared" si="4"/>
        <v>11752450</v>
      </c>
      <c r="W6" s="198">
        <f t="shared" si="5"/>
        <v>19489800</v>
      </c>
      <c r="X6" s="195">
        <v>0</v>
      </c>
      <c r="Y6" s="195">
        <v>0</v>
      </c>
    </row>
    <row r="7" spans="1:25" s="106" customFormat="1" ht="90" x14ac:dyDescent="0.2">
      <c r="A7" s="229">
        <v>6</v>
      </c>
      <c r="B7" s="200" t="s">
        <v>358</v>
      </c>
      <c r="C7" s="206">
        <v>5420100</v>
      </c>
      <c r="D7" s="206"/>
      <c r="E7" s="190"/>
      <c r="F7" s="191"/>
      <c r="G7" s="206"/>
      <c r="H7" s="250">
        <v>542010020220017</v>
      </c>
      <c r="I7" s="205" t="s">
        <v>223</v>
      </c>
      <c r="J7" s="205" t="s">
        <v>705</v>
      </c>
      <c r="K7" s="205" t="s">
        <v>484</v>
      </c>
      <c r="L7" s="194">
        <f t="shared" si="0"/>
        <v>4000</v>
      </c>
      <c r="M7" s="194">
        <f t="shared" si="1"/>
        <v>680000</v>
      </c>
      <c r="N7" s="197">
        <v>1000</v>
      </c>
      <c r="O7" s="196">
        <v>170000</v>
      </c>
      <c r="P7" s="197">
        <v>1000</v>
      </c>
      <c r="Q7" s="196">
        <v>170000</v>
      </c>
      <c r="R7" s="197">
        <v>1000</v>
      </c>
      <c r="S7" s="196">
        <v>170000</v>
      </c>
      <c r="T7" s="197">
        <v>1000</v>
      </c>
      <c r="U7" s="196">
        <v>170000</v>
      </c>
      <c r="V7" s="198">
        <f t="shared" si="4"/>
        <v>11583450</v>
      </c>
      <c r="W7" s="198">
        <f t="shared" si="5"/>
        <v>19489800</v>
      </c>
      <c r="X7" s="195">
        <v>100000</v>
      </c>
      <c r="Y7" s="195">
        <v>100000</v>
      </c>
    </row>
    <row r="8" spans="1:25" s="106" customFormat="1" ht="33.75" customHeight="1" x14ac:dyDescent="0.2">
      <c r="A8" s="229">
        <v>7</v>
      </c>
      <c r="B8" s="200" t="s">
        <v>358</v>
      </c>
      <c r="C8" s="206">
        <v>5420100</v>
      </c>
      <c r="D8" s="206"/>
      <c r="E8" s="190"/>
      <c r="F8" s="191"/>
      <c r="G8" s="206"/>
      <c r="H8" s="250">
        <v>542010020220007</v>
      </c>
      <c r="I8" s="205" t="s">
        <v>223</v>
      </c>
      <c r="J8" s="205" t="s">
        <v>53</v>
      </c>
      <c r="K8" s="205" t="s">
        <v>53</v>
      </c>
      <c r="L8" s="194">
        <f t="shared" si="0"/>
        <v>1406250</v>
      </c>
      <c r="M8" s="194">
        <f t="shared" si="1"/>
        <v>1875000</v>
      </c>
      <c r="N8" s="197">
        <v>1406250</v>
      </c>
      <c r="O8" s="196">
        <v>1875000</v>
      </c>
      <c r="P8" s="197">
        <v>0</v>
      </c>
      <c r="Q8" s="196">
        <v>0</v>
      </c>
      <c r="R8" s="197">
        <v>0</v>
      </c>
      <c r="S8" s="196">
        <v>0</v>
      </c>
      <c r="T8" s="197">
        <v>0</v>
      </c>
      <c r="U8" s="196">
        <v>0</v>
      </c>
      <c r="V8" s="198">
        <f t="shared" si="4"/>
        <v>11114700</v>
      </c>
      <c r="W8" s="198">
        <f t="shared" si="5"/>
        <v>19320800</v>
      </c>
      <c r="X8" s="195">
        <v>0</v>
      </c>
      <c r="Y8" s="195">
        <v>0</v>
      </c>
    </row>
    <row r="9" spans="1:25" s="106" customFormat="1" ht="33.75" customHeight="1" x14ac:dyDescent="0.2">
      <c r="A9" s="229">
        <v>8</v>
      </c>
      <c r="B9" s="200" t="s">
        <v>358</v>
      </c>
      <c r="C9" s="206">
        <v>5510210</v>
      </c>
      <c r="D9" s="262">
        <f>'Kat 3'!N15</f>
        <v>1000000</v>
      </c>
      <c r="E9" s="190"/>
      <c r="F9" s="191"/>
      <c r="G9" s="206"/>
      <c r="H9" s="250">
        <v>551021020200003</v>
      </c>
      <c r="I9" s="205" t="s">
        <v>702</v>
      </c>
      <c r="J9" s="205" t="s">
        <v>703</v>
      </c>
      <c r="K9" s="205" t="s">
        <v>703</v>
      </c>
      <c r="L9" s="194">
        <f t="shared" ref="L9" si="6">N9+P9+R9+T9</f>
        <v>658000</v>
      </c>
      <c r="M9" s="194">
        <f t="shared" ref="M9" si="7">O9+Q9+S9+U9</f>
        <v>731000</v>
      </c>
      <c r="N9" s="197">
        <v>658000</v>
      </c>
      <c r="O9" s="196">
        <v>731000</v>
      </c>
      <c r="P9" s="197">
        <v>0</v>
      </c>
      <c r="Q9" s="196">
        <v>0</v>
      </c>
      <c r="R9" s="197">
        <v>0</v>
      </c>
      <c r="S9" s="196">
        <v>0</v>
      </c>
      <c r="T9" s="197">
        <v>0</v>
      </c>
      <c r="U9" s="196">
        <v>0</v>
      </c>
      <c r="V9" s="198">
        <f t="shared" si="4"/>
        <v>11041700</v>
      </c>
      <c r="W9" s="198">
        <f t="shared" si="5"/>
        <v>19320800</v>
      </c>
      <c r="X9" s="195">
        <v>0</v>
      </c>
      <c r="Y9" s="195">
        <v>0</v>
      </c>
    </row>
    <row r="10" spans="1:25" s="106" customFormat="1" ht="79.5" customHeight="1" x14ac:dyDescent="0.2">
      <c r="A10" s="229">
        <v>9</v>
      </c>
      <c r="B10" s="207">
        <v>22</v>
      </c>
      <c r="C10" s="206">
        <v>5420200</v>
      </c>
      <c r="D10" s="206" t="s">
        <v>325</v>
      </c>
      <c r="E10" s="206">
        <v>7856100</v>
      </c>
      <c r="F10" s="202">
        <v>710000</v>
      </c>
      <c r="G10" s="206" t="s">
        <v>325</v>
      </c>
      <c r="H10" s="250" t="s">
        <v>410</v>
      </c>
      <c r="I10" s="205" t="str">
        <f>VLOOKUP(C10,Produkte!$A$1:$B$250,2,0)</f>
        <v>Kreisstraßenmeisterei</v>
      </c>
      <c r="J10" s="205" t="s">
        <v>365</v>
      </c>
      <c r="K10" s="205" t="s">
        <v>446</v>
      </c>
      <c r="L10" s="194">
        <f t="shared" si="0"/>
        <v>0</v>
      </c>
      <c r="M10" s="194">
        <f t="shared" si="1"/>
        <v>587000</v>
      </c>
      <c r="N10" s="195">
        <v>0</v>
      </c>
      <c r="O10" s="196">
        <v>0</v>
      </c>
      <c r="P10" s="195">
        <v>0</v>
      </c>
      <c r="Q10" s="196">
        <v>587000</v>
      </c>
      <c r="R10" s="195">
        <v>0</v>
      </c>
      <c r="S10" s="196">
        <v>0</v>
      </c>
      <c r="T10" s="195">
        <v>0</v>
      </c>
      <c r="U10" s="196">
        <v>0</v>
      </c>
      <c r="V10" s="198">
        <f t="shared" si="4"/>
        <v>11041700</v>
      </c>
      <c r="W10" s="198">
        <f t="shared" si="5"/>
        <v>19320800</v>
      </c>
      <c r="X10" s="195">
        <v>0</v>
      </c>
      <c r="Y10" s="195">
        <v>0</v>
      </c>
    </row>
    <row r="11" spans="1:25" s="106" customFormat="1" ht="25.5" customHeight="1" x14ac:dyDescent="0.2">
      <c r="A11" s="229">
        <v>10</v>
      </c>
      <c r="B11" s="200" t="s">
        <v>358</v>
      </c>
      <c r="C11" s="206">
        <v>5420100</v>
      </c>
      <c r="D11" s="206"/>
      <c r="E11" s="190"/>
      <c r="F11" s="191"/>
      <c r="G11" s="206"/>
      <c r="H11" s="203">
        <v>542010020220008</v>
      </c>
      <c r="I11" s="205" t="s">
        <v>223</v>
      </c>
      <c r="J11" s="205" t="s">
        <v>369</v>
      </c>
      <c r="K11" s="205" t="s">
        <v>369</v>
      </c>
      <c r="L11" s="194">
        <f t="shared" si="0"/>
        <v>300000</v>
      </c>
      <c r="M11" s="194">
        <f t="shared" si="1"/>
        <v>400000</v>
      </c>
      <c r="N11" s="197">
        <v>300000</v>
      </c>
      <c r="O11" s="196">
        <v>400000</v>
      </c>
      <c r="P11" s="197">
        <v>0</v>
      </c>
      <c r="Q11" s="196">
        <v>0</v>
      </c>
      <c r="R11" s="197">
        <v>0</v>
      </c>
      <c r="S11" s="196">
        <v>0</v>
      </c>
      <c r="T11" s="197">
        <v>0</v>
      </c>
      <c r="U11" s="196">
        <v>0</v>
      </c>
      <c r="V11" s="198">
        <f t="shared" si="4"/>
        <v>10941700</v>
      </c>
      <c r="W11" s="198">
        <f t="shared" si="5"/>
        <v>18733800</v>
      </c>
      <c r="X11" s="195">
        <v>0</v>
      </c>
      <c r="Y11" s="195">
        <v>0</v>
      </c>
    </row>
    <row r="12" spans="1:25" s="106" customFormat="1" ht="22.5" x14ac:dyDescent="0.2">
      <c r="A12" s="229">
        <v>12</v>
      </c>
      <c r="B12" s="200" t="s">
        <v>358</v>
      </c>
      <c r="C12" s="234">
        <v>5420100</v>
      </c>
      <c r="D12" s="206"/>
      <c r="E12" s="190"/>
      <c r="F12" s="191"/>
      <c r="G12" s="206"/>
      <c r="H12" s="216">
        <v>542010020240005</v>
      </c>
      <c r="I12" s="205" t="s">
        <v>223</v>
      </c>
      <c r="J12" s="205" t="s">
        <v>498</v>
      </c>
      <c r="K12" s="205" t="s">
        <v>499</v>
      </c>
      <c r="L12" s="194">
        <f t="shared" si="0"/>
        <v>0</v>
      </c>
      <c r="M12" s="194">
        <f t="shared" si="1"/>
        <v>2200000</v>
      </c>
      <c r="N12" s="197">
        <v>0</v>
      </c>
      <c r="O12" s="196">
        <v>200000</v>
      </c>
      <c r="P12" s="197">
        <v>0</v>
      </c>
      <c r="Q12" s="196"/>
      <c r="R12" s="197">
        <v>0</v>
      </c>
      <c r="S12" s="196">
        <v>1000000</v>
      </c>
      <c r="T12" s="197">
        <v>0</v>
      </c>
      <c r="U12" s="196">
        <v>1000000</v>
      </c>
      <c r="V12" s="198">
        <f t="shared" si="4"/>
        <v>10741700</v>
      </c>
      <c r="W12" s="198">
        <f t="shared" si="5"/>
        <v>18733800</v>
      </c>
      <c r="X12" s="195">
        <v>1000000</v>
      </c>
      <c r="Y12" s="195">
        <v>1000000</v>
      </c>
    </row>
    <row r="13" spans="1:25" s="106" customFormat="1" ht="33.75" customHeight="1" x14ac:dyDescent="0.2">
      <c r="A13" s="229">
        <v>13</v>
      </c>
      <c r="B13" s="207" t="s">
        <v>319</v>
      </c>
      <c r="C13" s="206">
        <v>2310104</v>
      </c>
      <c r="D13" s="206"/>
      <c r="E13" s="190"/>
      <c r="F13" s="191"/>
      <c r="G13" s="206"/>
      <c r="H13" s="260">
        <v>231010420180002</v>
      </c>
      <c r="I13" s="205" t="s">
        <v>545</v>
      </c>
      <c r="J13" s="205" t="s">
        <v>547</v>
      </c>
      <c r="K13" s="205" t="s">
        <v>547</v>
      </c>
      <c r="L13" s="194">
        <f t="shared" si="0"/>
        <v>17148300</v>
      </c>
      <c r="M13" s="194">
        <f t="shared" si="1"/>
        <v>44500000</v>
      </c>
      <c r="N13" s="197">
        <v>1388300</v>
      </c>
      <c r="O13" s="196">
        <v>1980000</v>
      </c>
      <c r="P13" s="197">
        <v>0</v>
      </c>
      <c r="Q13" s="196">
        <v>6000000</v>
      </c>
      <c r="R13" s="197">
        <v>8900000</v>
      </c>
      <c r="S13" s="196">
        <v>17800000</v>
      </c>
      <c r="T13" s="197">
        <v>6860000</v>
      </c>
      <c r="U13" s="196">
        <v>18720000</v>
      </c>
      <c r="V13" s="198">
        <f t="shared" si="4"/>
        <v>10150000</v>
      </c>
      <c r="W13" s="198">
        <f t="shared" si="5"/>
        <v>18733800</v>
      </c>
      <c r="X13" s="195">
        <v>17800000</v>
      </c>
      <c r="Y13" s="195">
        <v>13720000</v>
      </c>
    </row>
    <row r="14" spans="1:25" s="106" customFormat="1" ht="22.5" x14ac:dyDescent="0.2">
      <c r="A14" s="229">
        <v>14</v>
      </c>
      <c r="B14" s="207" t="s">
        <v>364</v>
      </c>
      <c r="C14" s="206">
        <v>1280100</v>
      </c>
      <c r="D14" s="206"/>
      <c r="E14" s="190"/>
      <c r="F14" s="191"/>
      <c r="G14" s="206"/>
      <c r="H14" s="216">
        <v>128010020240002</v>
      </c>
      <c r="I14" s="205" t="s">
        <v>189</v>
      </c>
      <c r="J14" s="205" t="s">
        <v>648</v>
      </c>
      <c r="K14" s="205" t="s">
        <v>708</v>
      </c>
      <c r="L14" s="194">
        <f t="shared" si="0"/>
        <v>0</v>
      </c>
      <c r="M14" s="194">
        <f>O14+Q14+S14+U14</f>
        <v>620000</v>
      </c>
      <c r="N14" s="197">
        <v>0</v>
      </c>
      <c r="O14" s="196">
        <v>620000</v>
      </c>
      <c r="P14" s="197">
        <v>0</v>
      </c>
      <c r="Q14" s="196">
        <v>0</v>
      </c>
      <c r="R14" s="197">
        <v>0</v>
      </c>
      <c r="S14" s="196">
        <v>0</v>
      </c>
      <c r="T14" s="197">
        <v>0</v>
      </c>
      <c r="U14" s="196">
        <v>0</v>
      </c>
      <c r="V14" s="198">
        <f t="shared" si="4"/>
        <v>9530000</v>
      </c>
      <c r="W14" s="198">
        <f t="shared" si="5"/>
        <v>12733800</v>
      </c>
      <c r="X14" s="195">
        <v>0</v>
      </c>
      <c r="Y14" s="195">
        <v>0</v>
      </c>
    </row>
    <row r="15" spans="1:25" s="106" customFormat="1" ht="22.5" x14ac:dyDescent="0.2">
      <c r="A15" s="229">
        <v>15</v>
      </c>
      <c r="B15" s="200" t="s">
        <v>358</v>
      </c>
      <c r="C15" s="206">
        <v>1140200</v>
      </c>
      <c r="D15" s="206"/>
      <c r="E15" s="190"/>
      <c r="F15" s="191"/>
      <c r="G15" s="206"/>
      <c r="H15" s="200" t="s">
        <v>416</v>
      </c>
      <c r="I15" s="205" t="str">
        <f>VLOOKUP(C15,Produkte!$A$1:$B$268,2,0)</f>
        <v>Liegenschaften</v>
      </c>
      <c r="J15" s="205" t="s">
        <v>397</v>
      </c>
      <c r="K15" s="205" t="s">
        <v>398</v>
      </c>
      <c r="L15" s="194">
        <f t="shared" si="0"/>
        <v>3000000</v>
      </c>
      <c r="M15" s="194">
        <f t="shared" si="1"/>
        <v>29000000</v>
      </c>
      <c r="N15" s="195">
        <v>1000000</v>
      </c>
      <c r="O15" s="196">
        <v>5000000</v>
      </c>
      <c r="P15" s="195">
        <v>2000000</v>
      </c>
      <c r="Q15" s="196">
        <v>12000000</v>
      </c>
      <c r="R15" s="197">
        <v>0</v>
      </c>
      <c r="S15" s="196">
        <v>12000000</v>
      </c>
      <c r="T15" s="197">
        <v>0</v>
      </c>
      <c r="U15" s="196">
        <v>0</v>
      </c>
      <c r="V15" s="198">
        <f t="shared" si="4"/>
        <v>5530000</v>
      </c>
      <c r="W15" s="198">
        <f t="shared" si="5"/>
        <v>12733800</v>
      </c>
      <c r="X15" s="195">
        <v>12000000</v>
      </c>
      <c r="Y15" s="195">
        <v>0</v>
      </c>
    </row>
    <row r="16" spans="1:25" s="106" customFormat="1" ht="22.5" x14ac:dyDescent="0.2">
      <c r="A16" s="229">
        <v>16</v>
      </c>
      <c r="B16" s="207" t="s">
        <v>358</v>
      </c>
      <c r="C16" s="206">
        <v>1140200</v>
      </c>
      <c r="D16" s="206"/>
      <c r="E16" s="190"/>
      <c r="F16" s="191"/>
      <c r="G16" s="206"/>
      <c r="H16" s="207" t="s">
        <v>559</v>
      </c>
      <c r="I16" s="205" t="s">
        <v>97</v>
      </c>
      <c r="J16" s="205" t="s">
        <v>721</v>
      </c>
      <c r="K16" s="205" t="s">
        <v>722</v>
      </c>
      <c r="L16" s="194">
        <f t="shared" ref="L16:M33" si="8">N16+P16+R16+T16</f>
        <v>0</v>
      </c>
      <c r="M16" s="194">
        <f t="shared" si="8"/>
        <v>11100000</v>
      </c>
      <c r="N16" s="197">
        <v>0</v>
      </c>
      <c r="O16" s="196">
        <v>500000</v>
      </c>
      <c r="P16" s="197">
        <v>0</v>
      </c>
      <c r="Q16" s="196">
        <v>1000000</v>
      </c>
      <c r="R16" s="197">
        <v>0</v>
      </c>
      <c r="S16" s="196">
        <v>4500000</v>
      </c>
      <c r="T16" s="197">
        <v>0</v>
      </c>
      <c r="U16" s="196">
        <v>5100000</v>
      </c>
      <c r="V16" s="198">
        <f t="shared" si="4"/>
        <v>5030000</v>
      </c>
      <c r="W16" s="198">
        <f t="shared" si="5"/>
        <v>2733800</v>
      </c>
      <c r="X16" s="195">
        <v>4500000</v>
      </c>
      <c r="Y16" s="195">
        <v>5100000</v>
      </c>
    </row>
    <row r="17" spans="1:25" s="106" customFormat="1" ht="22.5" x14ac:dyDescent="0.2">
      <c r="A17" s="229">
        <v>17</v>
      </c>
      <c r="B17" s="200" t="s">
        <v>364</v>
      </c>
      <c r="C17" s="206">
        <v>1260103</v>
      </c>
      <c r="D17" s="206"/>
      <c r="E17" s="190"/>
      <c r="F17" s="191"/>
      <c r="G17" s="206"/>
      <c r="H17" s="216">
        <v>126010320240005</v>
      </c>
      <c r="I17" s="205" t="s">
        <v>182</v>
      </c>
      <c r="J17" s="205" t="s">
        <v>641</v>
      </c>
      <c r="K17" s="205" t="s">
        <v>641</v>
      </c>
      <c r="L17" s="194">
        <f t="shared" si="8"/>
        <v>0</v>
      </c>
      <c r="M17" s="194">
        <f t="shared" si="8"/>
        <v>180000</v>
      </c>
      <c r="N17" s="197">
        <v>0</v>
      </c>
      <c r="O17" s="196">
        <v>180000</v>
      </c>
      <c r="P17" s="197">
        <v>0</v>
      </c>
      <c r="Q17" s="196">
        <v>0</v>
      </c>
      <c r="R17" s="197">
        <v>0</v>
      </c>
      <c r="S17" s="196">
        <v>0</v>
      </c>
      <c r="T17" s="197">
        <v>0</v>
      </c>
      <c r="U17" s="196">
        <v>0</v>
      </c>
      <c r="V17" s="198">
        <f t="shared" si="4"/>
        <v>4850000</v>
      </c>
      <c r="W17" s="198">
        <f t="shared" si="5"/>
        <v>1733800</v>
      </c>
      <c r="X17" s="195">
        <v>0</v>
      </c>
      <c r="Y17" s="195">
        <v>0</v>
      </c>
    </row>
    <row r="18" spans="1:25" s="106" customFormat="1" ht="22.5" x14ac:dyDescent="0.2">
      <c r="A18" s="229">
        <v>18</v>
      </c>
      <c r="B18" s="207" t="s">
        <v>364</v>
      </c>
      <c r="C18" s="206">
        <v>1280100</v>
      </c>
      <c r="D18" s="206"/>
      <c r="E18" s="190"/>
      <c r="F18" s="191"/>
      <c r="G18" s="206"/>
      <c r="H18" s="216">
        <v>128010020240003</v>
      </c>
      <c r="I18" s="205" t="s">
        <v>189</v>
      </c>
      <c r="J18" s="205" t="s">
        <v>647</v>
      </c>
      <c r="K18" s="238" t="s">
        <v>647</v>
      </c>
      <c r="L18" s="194">
        <f t="shared" ref="L18:M21" si="9">N18+P18+R18+T18</f>
        <v>1125000</v>
      </c>
      <c r="M18" s="194">
        <f t="shared" si="9"/>
        <v>1250000</v>
      </c>
      <c r="N18" s="197">
        <v>0</v>
      </c>
      <c r="O18" s="196">
        <v>750000</v>
      </c>
      <c r="P18" s="197">
        <v>0</v>
      </c>
      <c r="Q18" s="196">
        <v>0</v>
      </c>
      <c r="R18" s="197">
        <v>1125000</v>
      </c>
      <c r="S18" s="196">
        <v>500000</v>
      </c>
      <c r="T18" s="197">
        <v>0</v>
      </c>
      <c r="U18" s="196">
        <v>0</v>
      </c>
      <c r="V18" s="198">
        <f t="shared" si="4"/>
        <v>4100000</v>
      </c>
      <c r="W18" s="198">
        <f t="shared" si="5"/>
        <v>1733800</v>
      </c>
      <c r="X18" s="195">
        <v>500000</v>
      </c>
      <c r="Y18" s="195">
        <v>0</v>
      </c>
    </row>
    <row r="19" spans="1:25" s="106" customFormat="1" ht="22.5" x14ac:dyDescent="0.2">
      <c r="A19" s="229">
        <v>19</v>
      </c>
      <c r="B19" s="200" t="s">
        <v>364</v>
      </c>
      <c r="C19" s="206">
        <v>1280100</v>
      </c>
      <c r="D19" s="206"/>
      <c r="E19" s="190"/>
      <c r="F19" s="191"/>
      <c r="G19" s="206"/>
      <c r="H19" s="216">
        <v>128010020240004</v>
      </c>
      <c r="I19" s="205" t="s">
        <v>189</v>
      </c>
      <c r="J19" s="205" t="s">
        <v>650</v>
      </c>
      <c r="K19" s="238" t="s">
        <v>650</v>
      </c>
      <c r="L19" s="194">
        <f t="shared" si="9"/>
        <v>360000</v>
      </c>
      <c r="M19" s="194">
        <f t="shared" si="9"/>
        <v>400000</v>
      </c>
      <c r="N19" s="197">
        <v>0</v>
      </c>
      <c r="O19" s="196">
        <v>0</v>
      </c>
      <c r="P19" s="197">
        <v>0</v>
      </c>
      <c r="Q19" s="196">
        <v>0</v>
      </c>
      <c r="R19" s="197">
        <v>360000</v>
      </c>
      <c r="S19" s="196">
        <v>400000</v>
      </c>
      <c r="T19" s="197">
        <v>0</v>
      </c>
      <c r="U19" s="196">
        <v>0</v>
      </c>
      <c r="V19" s="198">
        <f t="shared" si="4"/>
        <v>4100000</v>
      </c>
      <c r="W19" s="198">
        <f t="shared" si="5"/>
        <v>1733800</v>
      </c>
      <c r="X19" s="195">
        <v>400000</v>
      </c>
      <c r="Y19" s="195">
        <v>0</v>
      </c>
    </row>
    <row r="20" spans="1:25" s="106" customFormat="1" ht="22.5" x14ac:dyDescent="0.2">
      <c r="A20" s="229">
        <v>20</v>
      </c>
      <c r="B20" s="200" t="s">
        <v>364</v>
      </c>
      <c r="C20" s="206">
        <v>1260103</v>
      </c>
      <c r="D20" s="206"/>
      <c r="E20" s="190"/>
      <c r="F20" s="191"/>
      <c r="G20" s="206"/>
      <c r="H20" s="216">
        <v>126010320240004</v>
      </c>
      <c r="I20" s="205" t="s">
        <v>182</v>
      </c>
      <c r="J20" s="205" t="s">
        <v>639</v>
      </c>
      <c r="K20" s="238" t="s">
        <v>639</v>
      </c>
      <c r="L20" s="194">
        <f t="shared" si="9"/>
        <v>360000</v>
      </c>
      <c r="M20" s="194">
        <f t="shared" si="9"/>
        <v>400000</v>
      </c>
      <c r="N20" s="197">
        <v>0</v>
      </c>
      <c r="O20" s="196">
        <v>0</v>
      </c>
      <c r="P20" s="197">
        <v>0</v>
      </c>
      <c r="Q20" s="196">
        <v>0</v>
      </c>
      <c r="R20" s="197">
        <v>360000</v>
      </c>
      <c r="S20" s="196">
        <v>400000</v>
      </c>
      <c r="T20" s="197">
        <v>0</v>
      </c>
      <c r="U20" s="196">
        <v>0</v>
      </c>
      <c r="V20" s="198">
        <f t="shared" si="4"/>
        <v>4100000</v>
      </c>
      <c r="W20" s="198">
        <f t="shared" si="5"/>
        <v>1733800</v>
      </c>
      <c r="X20" s="195">
        <v>400000</v>
      </c>
      <c r="Y20" s="195">
        <v>0</v>
      </c>
    </row>
    <row r="21" spans="1:25" s="106" customFormat="1" ht="22.5" x14ac:dyDescent="0.2">
      <c r="A21" s="229">
        <v>21</v>
      </c>
      <c r="B21" s="200" t="s">
        <v>364</v>
      </c>
      <c r="C21" s="206">
        <v>1260103</v>
      </c>
      <c r="D21" s="206"/>
      <c r="E21" s="190"/>
      <c r="F21" s="191"/>
      <c r="G21" s="206"/>
      <c r="H21" s="216">
        <v>126010320240003</v>
      </c>
      <c r="I21" s="205" t="s">
        <v>182</v>
      </c>
      <c r="J21" s="205" t="s">
        <v>638</v>
      </c>
      <c r="K21" s="238" t="s">
        <v>638</v>
      </c>
      <c r="L21" s="194">
        <f t="shared" si="9"/>
        <v>99000</v>
      </c>
      <c r="M21" s="194">
        <f t="shared" si="9"/>
        <v>110000</v>
      </c>
      <c r="N21" s="197">
        <v>0</v>
      </c>
      <c r="O21" s="196">
        <v>0</v>
      </c>
      <c r="P21" s="197">
        <v>0</v>
      </c>
      <c r="Q21" s="196">
        <v>0</v>
      </c>
      <c r="R21" s="197">
        <v>99000</v>
      </c>
      <c r="S21" s="196">
        <v>110000</v>
      </c>
      <c r="T21" s="197">
        <v>0</v>
      </c>
      <c r="U21" s="196">
        <v>0</v>
      </c>
      <c r="V21" s="198">
        <f t="shared" si="4"/>
        <v>4100000</v>
      </c>
      <c r="W21" s="198">
        <f t="shared" si="5"/>
        <v>1733800</v>
      </c>
      <c r="X21" s="195">
        <v>0</v>
      </c>
      <c r="Y21" s="195">
        <v>0</v>
      </c>
    </row>
    <row r="22" spans="1:25" s="106" customFormat="1" ht="22.5" x14ac:dyDescent="0.2">
      <c r="A22" s="229">
        <v>22</v>
      </c>
      <c r="B22" s="200" t="s">
        <v>665</v>
      </c>
      <c r="C22" s="206">
        <v>1230500</v>
      </c>
      <c r="D22" s="206"/>
      <c r="E22" s="190"/>
      <c r="F22" s="191"/>
      <c r="G22" s="206"/>
      <c r="H22" s="216">
        <v>123050020240001</v>
      </c>
      <c r="I22" s="205" t="s">
        <v>194</v>
      </c>
      <c r="J22" s="205" t="s">
        <v>666</v>
      </c>
      <c r="K22" s="238" t="s">
        <v>667</v>
      </c>
      <c r="L22" s="194">
        <f t="shared" ref="L22" si="10">N22+P22+R22+T22</f>
        <v>0</v>
      </c>
      <c r="M22" s="194">
        <f t="shared" ref="M22" si="11">O22+Q22+S22+U22</f>
        <v>1180000</v>
      </c>
      <c r="N22" s="248">
        <v>0</v>
      </c>
      <c r="O22" s="247">
        <v>590000</v>
      </c>
      <c r="P22" s="248">
        <v>0</v>
      </c>
      <c r="Q22" s="247">
        <v>590000</v>
      </c>
      <c r="R22" s="248">
        <v>0</v>
      </c>
      <c r="S22" s="247">
        <v>0</v>
      </c>
      <c r="T22" s="248">
        <v>0</v>
      </c>
      <c r="U22" s="247">
        <v>0</v>
      </c>
      <c r="V22" s="198">
        <f t="shared" si="4"/>
        <v>3510000</v>
      </c>
      <c r="W22" s="198">
        <f t="shared" si="5"/>
        <v>1733800</v>
      </c>
      <c r="X22" s="195">
        <v>0</v>
      </c>
      <c r="Y22" s="195">
        <v>0</v>
      </c>
    </row>
    <row r="23" spans="1:25" s="106" customFormat="1" ht="78.75" x14ac:dyDescent="0.2">
      <c r="A23" s="229">
        <v>23</v>
      </c>
      <c r="B23" s="242" t="s">
        <v>364</v>
      </c>
      <c r="C23" s="243">
        <v>1260103</v>
      </c>
      <c r="D23" s="243"/>
      <c r="E23" s="244"/>
      <c r="F23" s="245"/>
      <c r="G23" s="243"/>
      <c r="H23" s="251">
        <v>126010320240006</v>
      </c>
      <c r="I23" s="246" t="s">
        <v>182</v>
      </c>
      <c r="J23" s="246" t="s">
        <v>715</v>
      </c>
      <c r="K23" s="279" t="s">
        <v>716</v>
      </c>
      <c r="L23" s="249">
        <f t="shared" ref="L23" si="12">N23+P23+R23+T23</f>
        <v>0</v>
      </c>
      <c r="M23" s="249">
        <f t="shared" ref="M23" si="13">O23+Q23+S23+U23</f>
        <v>260000</v>
      </c>
      <c r="N23" s="248">
        <v>0</v>
      </c>
      <c r="O23" s="247">
        <v>160000</v>
      </c>
      <c r="P23" s="248">
        <v>0</v>
      </c>
      <c r="Q23" s="247">
        <v>100000</v>
      </c>
      <c r="R23" s="248">
        <v>0</v>
      </c>
      <c r="S23" s="247">
        <v>0</v>
      </c>
      <c r="T23" s="248">
        <v>0</v>
      </c>
      <c r="U23" s="247">
        <v>0</v>
      </c>
      <c r="V23" s="198">
        <f t="shared" si="4"/>
        <v>3350000</v>
      </c>
      <c r="W23" s="198">
        <f t="shared" si="5"/>
        <v>1143800</v>
      </c>
      <c r="X23" s="195">
        <v>0</v>
      </c>
      <c r="Y23" s="195">
        <v>0</v>
      </c>
    </row>
    <row r="24" spans="1:25" s="106" customFormat="1" ht="67.5" x14ac:dyDescent="0.2">
      <c r="A24" s="229">
        <v>24</v>
      </c>
      <c r="B24" s="200" t="s">
        <v>358</v>
      </c>
      <c r="C24" s="206">
        <v>5420100</v>
      </c>
      <c r="D24" s="206"/>
      <c r="E24" s="190"/>
      <c r="F24" s="191"/>
      <c r="G24" s="206"/>
      <c r="H24" s="197" t="s">
        <v>761</v>
      </c>
      <c r="I24" s="205" t="s">
        <v>223</v>
      </c>
      <c r="J24" s="205" t="s">
        <v>472</v>
      </c>
      <c r="K24" s="246" t="s">
        <v>473</v>
      </c>
      <c r="L24" s="249">
        <f t="shared" ref="L24" si="14">N24+P24+R24+T24</f>
        <v>0</v>
      </c>
      <c r="M24" s="249">
        <f t="shared" ref="M24" si="15">O24+Q24+S24+U24</f>
        <v>1900000</v>
      </c>
      <c r="N24" s="197">
        <v>0</v>
      </c>
      <c r="O24" s="196">
        <v>1900000</v>
      </c>
      <c r="P24" s="248">
        <v>0</v>
      </c>
      <c r="Q24" s="247">
        <v>0</v>
      </c>
      <c r="R24" s="197">
        <v>0</v>
      </c>
      <c r="S24" s="196">
        <v>0</v>
      </c>
      <c r="T24" s="197">
        <v>0</v>
      </c>
      <c r="U24" s="196">
        <v>0</v>
      </c>
      <c r="V24" s="198">
        <f t="shared" si="4"/>
        <v>1450000</v>
      </c>
      <c r="W24" s="198">
        <f t="shared" si="5"/>
        <v>1043800</v>
      </c>
      <c r="X24" s="195">
        <v>0</v>
      </c>
      <c r="Y24" s="195">
        <v>0</v>
      </c>
    </row>
    <row r="25" spans="1:25" s="106" customFormat="1" ht="22.5" x14ac:dyDescent="0.2">
      <c r="A25" s="229">
        <v>25</v>
      </c>
      <c r="B25" s="200" t="s">
        <v>319</v>
      </c>
      <c r="C25" s="206">
        <v>2170104</v>
      </c>
      <c r="D25" s="206"/>
      <c r="E25" s="190"/>
      <c r="F25" s="191"/>
      <c r="G25" s="206"/>
      <c r="H25" s="216">
        <v>217010420240002</v>
      </c>
      <c r="I25" s="205" t="s">
        <v>307</v>
      </c>
      <c r="J25" s="210" t="s">
        <v>661</v>
      </c>
      <c r="K25" s="246" t="s">
        <v>661</v>
      </c>
      <c r="L25" s="194">
        <f t="shared" ref="L25:M28" si="16">N25+P25+R25+T25</f>
        <v>85200</v>
      </c>
      <c r="M25" s="194">
        <f t="shared" si="16"/>
        <v>284000</v>
      </c>
      <c r="N25" s="197">
        <v>75000</v>
      </c>
      <c r="O25" s="196">
        <v>250000</v>
      </c>
      <c r="P25" s="197">
        <v>10200</v>
      </c>
      <c r="Q25" s="196">
        <v>34000</v>
      </c>
      <c r="R25" s="197">
        <v>0</v>
      </c>
      <c r="S25" s="196">
        <v>0</v>
      </c>
      <c r="T25" s="197">
        <v>0</v>
      </c>
      <c r="U25" s="196">
        <v>0</v>
      </c>
      <c r="V25" s="198">
        <f t="shared" si="4"/>
        <v>1275000</v>
      </c>
      <c r="W25" s="198">
        <f t="shared" si="5"/>
        <v>1043800</v>
      </c>
      <c r="X25" s="195">
        <v>0</v>
      </c>
      <c r="Y25" s="195">
        <v>0</v>
      </c>
    </row>
    <row r="26" spans="1:25" s="106" customFormat="1" ht="33.75" x14ac:dyDescent="0.2">
      <c r="A26" s="229">
        <v>26</v>
      </c>
      <c r="B26" s="200" t="s">
        <v>319</v>
      </c>
      <c r="C26" s="206">
        <v>2430303</v>
      </c>
      <c r="D26" s="206"/>
      <c r="E26" s="190"/>
      <c r="F26" s="191"/>
      <c r="G26" s="206"/>
      <c r="H26" s="216">
        <v>2430303</v>
      </c>
      <c r="I26" s="205" t="s">
        <v>313</v>
      </c>
      <c r="J26" s="210" t="s">
        <v>726</v>
      </c>
      <c r="K26" s="210" t="s">
        <v>727</v>
      </c>
      <c r="L26" s="194">
        <f t="shared" si="16"/>
        <v>160000</v>
      </c>
      <c r="M26" s="194">
        <f t="shared" si="16"/>
        <v>200000</v>
      </c>
      <c r="N26" s="197">
        <v>0</v>
      </c>
      <c r="O26" s="196">
        <v>0</v>
      </c>
      <c r="P26" s="197">
        <v>80000</v>
      </c>
      <c r="Q26" s="196">
        <v>100000</v>
      </c>
      <c r="R26" s="197">
        <v>80000</v>
      </c>
      <c r="S26" s="196">
        <v>100000</v>
      </c>
      <c r="T26" s="197">
        <v>0</v>
      </c>
      <c r="U26" s="196">
        <v>0</v>
      </c>
      <c r="V26" s="198">
        <f t="shared" si="4"/>
        <v>1275000</v>
      </c>
      <c r="W26" s="198">
        <f t="shared" si="5"/>
        <v>1020000</v>
      </c>
      <c r="X26" s="195">
        <v>0</v>
      </c>
      <c r="Y26" s="195">
        <v>0</v>
      </c>
    </row>
    <row r="27" spans="1:25" s="106" customFormat="1" ht="22.5" x14ac:dyDescent="0.2">
      <c r="A27" s="229">
        <v>27</v>
      </c>
      <c r="B27" s="200" t="s">
        <v>319</v>
      </c>
      <c r="C27" s="206">
        <v>2170103</v>
      </c>
      <c r="D27" s="206">
        <v>6814200</v>
      </c>
      <c r="E27" s="206">
        <v>7852200</v>
      </c>
      <c r="F27" s="202">
        <v>960000</v>
      </c>
      <c r="G27" s="206">
        <v>2331100</v>
      </c>
      <c r="H27" s="207" t="s">
        <v>339</v>
      </c>
      <c r="I27" s="205" t="str">
        <f>VLOOKUP(C27,Produkte!$A$1:$B$250,2,0)</f>
        <v>Gymnasium Löcknitz</v>
      </c>
      <c r="J27" s="205" t="s">
        <v>56</v>
      </c>
      <c r="K27" s="205" t="s">
        <v>57</v>
      </c>
      <c r="L27" s="194">
        <f t="shared" si="16"/>
        <v>12960000</v>
      </c>
      <c r="M27" s="194">
        <f t="shared" si="16"/>
        <v>19025000</v>
      </c>
      <c r="N27" s="197">
        <v>0</v>
      </c>
      <c r="O27" s="196">
        <v>1125000</v>
      </c>
      <c r="P27" s="197">
        <v>0</v>
      </c>
      <c r="Q27" s="196">
        <v>1000000</v>
      </c>
      <c r="R27" s="197">
        <v>6300000</v>
      </c>
      <c r="S27" s="196">
        <v>8000000</v>
      </c>
      <c r="T27" s="197">
        <v>6660000</v>
      </c>
      <c r="U27" s="196">
        <v>8900000</v>
      </c>
      <c r="V27" s="198">
        <f t="shared" si="4"/>
        <v>150000</v>
      </c>
      <c r="W27" s="198">
        <f t="shared" si="5"/>
        <v>1000000</v>
      </c>
      <c r="X27" s="195">
        <v>8000000</v>
      </c>
      <c r="Y27" s="195">
        <v>8900000</v>
      </c>
    </row>
    <row r="28" spans="1:25" s="106" customFormat="1" ht="57" thickBot="1" x14ac:dyDescent="0.25">
      <c r="A28" s="229">
        <v>28</v>
      </c>
      <c r="B28" s="200" t="s">
        <v>358</v>
      </c>
      <c r="C28" s="206">
        <v>3660000</v>
      </c>
      <c r="D28" s="206"/>
      <c r="E28" s="190"/>
      <c r="F28" s="191"/>
      <c r="G28" s="206"/>
      <c r="H28" s="216">
        <v>366000020240001</v>
      </c>
      <c r="I28" s="205" t="s">
        <v>304</v>
      </c>
      <c r="J28" s="205" t="s">
        <v>692</v>
      </c>
      <c r="K28" s="238" t="s">
        <v>693</v>
      </c>
      <c r="L28" s="194">
        <f t="shared" si="16"/>
        <v>0</v>
      </c>
      <c r="M28" s="194">
        <f t="shared" si="16"/>
        <v>302000</v>
      </c>
      <c r="N28" s="197">
        <v>0</v>
      </c>
      <c r="O28" s="196">
        <v>150000</v>
      </c>
      <c r="P28" s="197">
        <v>0</v>
      </c>
      <c r="Q28" s="196">
        <v>130000</v>
      </c>
      <c r="R28" s="197">
        <v>0</v>
      </c>
      <c r="S28" s="196">
        <v>22000</v>
      </c>
      <c r="T28" s="197">
        <v>0</v>
      </c>
      <c r="U28" s="196">
        <v>0</v>
      </c>
      <c r="V28" s="198">
        <f t="shared" si="4"/>
        <v>0</v>
      </c>
      <c r="W28" s="198">
        <f t="shared" si="5"/>
        <v>0</v>
      </c>
      <c r="X28" s="195">
        <v>0</v>
      </c>
      <c r="Y28" s="195">
        <v>0</v>
      </c>
    </row>
    <row r="29" spans="1:25" s="106" customFormat="1" ht="21" customHeight="1" thickBot="1" x14ac:dyDescent="0.25">
      <c r="A29" s="382" t="s">
        <v>719</v>
      </c>
      <c r="B29" s="383"/>
      <c r="C29" s="383"/>
      <c r="D29" s="383"/>
      <c r="E29" s="383"/>
      <c r="F29" s="383"/>
      <c r="G29" s="383"/>
      <c r="H29" s="383"/>
      <c r="I29" s="383"/>
      <c r="J29" s="383"/>
      <c r="K29" s="383"/>
      <c r="L29" s="294">
        <f t="shared" ref="L29:U29" si="17">SUM(L2:L28)</f>
        <v>39178750</v>
      </c>
      <c r="M29" s="294">
        <f t="shared" si="17"/>
        <v>123134000</v>
      </c>
      <c r="N29" s="294">
        <f t="shared" si="17"/>
        <v>5541550</v>
      </c>
      <c r="O29" s="294">
        <f t="shared" si="17"/>
        <v>18531000</v>
      </c>
      <c r="P29" s="294">
        <f t="shared" si="17"/>
        <v>2891200</v>
      </c>
      <c r="Q29" s="294">
        <f t="shared" si="17"/>
        <v>23711000</v>
      </c>
      <c r="R29" s="294">
        <f t="shared" si="17"/>
        <v>17225000</v>
      </c>
      <c r="S29" s="294">
        <f t="shared" si="17"/>
        <v>46002000</v>
      </c>
      <c r="T29" s="294">
        <f t="shared" si="17"/>
        <v>13521000</v>
      </c>
      <c r="U29" s="294">
        <f t="shared" si="17"/>
        <v>34890000</v>
      </c>
      <c r="V29" s="198">
        <f t="shared" si="4"/>
        <v>-12989450</v>
      </c>
      <c r="W29" s="198">
        <f t="shared" si="5"/>
        <v>-130000</v>
      </c>
      <c r="X29" s="290"/>
      <c r="Y29" s="290"/>
    </row>
    <row r="30" spans="1:25" s="106" customFormat="1" ht="21" customHeight="1" x14ac:dyDescent="0.2">
      <c r="A30" s="265">
        <v>29</v>
      </c>
      <c r="B30" s="291" t="s">
        <v>319</v>
      </c>
      <c r="C30" s="243">
        <v>2310104</v>
      </c>
      <c r="D30" s="243"/>
      <c r="E30" s="244"/>
      <c r="F30" s="245"/>
      <c r="G30" s="243"/>
      <c r="H30" s="251"/>
      <c r="I30" s="246" t="s">
        <v>545</v>
      </c>
      <c r="J30" s="246" t="s">
        <v>546</v>
      </c>
      <c r="K30" s="205" t="s">
        <v>546</v>
      </c>
      <c r="L30" s="194">
        <f>N30+P30+R30+T30</f>
        <v>0</v>
      </c>
      <c r="M30" s="194">
        <f>O30+Q30+S30+U30</f>
        <v>2935000</v>
      </c>
      <c r="N30" s="197">
        <v>0</v>
      </c>
      <c r="O30" s="196">
        <v>135000</v>
      </c>
      <c r="P30" s="197">
        <v>0</v>
      </c>
      <c r="Q30" s="196">
        <v>800000</v>
      </c>
      <c r="R30" s="197">
        <v>0</v>
      </c>
      <c r="S30" s="196">
        <v>1130000</v>
      </c>
      <c r="T30" s="197">
        <v>0</v>
      </c>
      <c r="U30" s="196">
        <v>870000</v>
      </c>
      <c r="V30" s="198">
        <f t="shared" si="4"/>
        <v>-13124450</v>
      </c>
      <c r="W30" s="198">
        <f t="shared" si="5"/>
        <v>-20949800</v>
      </c>
      <c r="X30" s="195">
        <v>0</v>
      </c>
      <c r="Y30" s="195">
        <v>0</v>
      </c>
    </row>
    <row r="31" spans="1:25" s="106" customFormat="1" ht="22.5" x14ac:dyDescent="0.2">
      <c r="A31" s="265">
        <v>30</v>
      </c>
      <c r="B31" s="242" t="s">
        <v>364</v>
      </c>
      <c r="C31" s="243">
        <v>1260103</v>
      </c>
      <c r="D31" s="243"/>
      <c r="E31" s="244"/>
      <c r="F31" s="245"/>
      <c r="G31" s="243"/>
      <c r="H31" s="251"/>
      <c r="I31" s="246" t="s">
        <v>182</v>
      </c>
      <c r="J31" s="246" t="s">
        <v>700</v>
      </c>
      <c r="K31" s="246" t="s">
        <v>544</v>
      </c>
      <c r="L31" s="249">
        <f t="shared" si="8"/>
        <v>0</v>
      </c>
      <c r="M31" s="249">
        <f t="shared" si="8"/>
        <v>10600000</v>
      </c>
      <c r="N31" s="248">
        <v>0</v>
      </c>
      <c r="O31" s="247">
        <v>350000</v>
      </c>
      <c r="P31" s="248">
        <v>0</v>
      </c>
      <c r="Q31" s="247">
        <v>250000</v>
      </c>
      <c r="R31" s="248">
        <v>0</v>
      </c>
      <c r="S31" s="247">
        <v>5000000</v>
      </c>
      <c r="T31" s="248">
        <v>0</v>
      </c>
      <c r="U31" s="247">
        <v>5000000</v>
      </c>
      <c r="V31" s="198">
        <f t="shared" si="4"/>
        <v>-13474450</v>
      </c>
      <c r="W31" s="198">
        <f t="shared" si="5"/>
        <v>-21749800</v>
      </c>
      <c r="X31" s="195">
        <v>0</v>
      </c>
      <c r="Y31" s="195">
        <v>0</v>
      </c>
    </row>
    <row r="32" spans="1:25" s="106" customFormat="1" ht="22.5" x14ac:dyDescent="0.2">
      <c r="A32" s="265">
        <v>31</v>
      </c>
      <c r="B32" s="242" t="s">
        <v>358</v>
      </c>
      <c r="C32" s="243">
        <v>5420100</v>
      </c>
      <c r="D32" s="243"/>
      <c r="E32" s="244"/>
      <c r="F32" s="245"/>
      <c r="G32" s="243"/>
      <c r="H32" s="251"/>
      <c r="I32" s="246" t="s">
        <v>223</v>
      </c>
      <c r="J32" s="246" t="s">
        <v>762</v>
      </c>
      <c r="K32" s="246" t="s">
        <v>762</v>
      </c>
      <c r="L32" s="249">
        <f t="shared" ref="L32" si="18">N32+P32+R32+T32</f>
        <v>0</v>
      </c>
      <c r="M32" s="249">
        <f t="shared" ref="M32" si="19">O32+Q32+S32+U32</f>
        <v>450000</v>
      </c>
      <c r="N32" s="248">
        <v>0</v>
      </c>
      <c r="O32" s="247">
        <v>450000</v>
      </c>
      <c r="P32" s="248">
        <v>0</v>
      </c>
      <c r="Q32" s="247">
        <v>0</v>
      </c>
      <c r="R32" s="248">
        <v>0</v>
      </c>
      <c r="S32" s="247">
        <v>0</v>
      </c>
      <c r="T32" s="248">
        <v>0</v>
      </c>
      <c r="U32" s="247">
        <v>0</v>
      </c>
      <c r="V32" s="198">
        <f t="shared" si="4"/>
        <v>-13924450</v>
      </c>
      <c r="W32" s="198">
        <f t="shared" si="5"/>
        <v>-21999800</v>
      </c>
      <c r="X32" s="195">
        <v>0</v>
      </c>
      <c r="Y32" s="195">
        <v>0</v>
      </c>
    </row>
    <row r="33" spans="1:25" s="106" customFormat="1" ht="11.25" x14ac:dyDescent="0.2">
      <c r="A33" s="265">
        <v>32</v>
      </c>
      <c r="B33" s="207" t="s">
        <v>364</v>
      </c>
      <c r="C33" s="206">
        <v>1260000</v>
      </c>
      <c r="D33" s="206"/>
      <c r="E33" s="190"/>
      <c r="F33" s="191"/>
      <c r="G33" s="206"/>
      <c r="H33" s="216"/>
      <c r="I33" s="205" t="s">
        <v>181</v>
      </c>
      <c r="J33" s="205" t="s">
        <v>636</v>
      </c>
      <c r="K33" s="205" t="s">
        <v>636</v>
      </c>
      <c r="L33" s="194">
        <f t="shared" si="8"/>
        <v>0</v>
      </c>
      <c r="M33" s="194">
        <f t="shared" si="8"/>
        <v>79000</v>
      </c>
      <c r="N33" s="197">
        <v>0</v>
      </c>
      <c r="O33" s="196">
        <v>79000</v>
      </c>
      <c r="P33" s="197">
        <v>0</v>
      </c>
      <c r="Q33" s="196">
        <v>0</v>
      </c>
      <c r="R33" s="197"/>
      <c r="S33" s="196">
        <v>0</v>
      </c>
      <c r="T33" s="197">
        <v>0</v>
      </c>
      <c r="U33" s="196">
        <v>0</v>
      </c>
      <c r="V33" s="198">
        <f t="shared" si="4"/>
        <v>-14003450</v>
      </c>
      <c r="W33" s="198">
        <f t="shared" si="5"/>
        <v>-21999800</v>
      </c>
      <c r="X33" s="195">
        <v>0</v>
      </c>
      <c r="Y33" s="195">
        <v>0</v>
      </c>
    </row>
    <row r="34" spans="1:25" s="106" customFormat="1" ht="33.75" x14ac:dyDescent="0.2">
      <c r="A34" s="265">
        <v>33</v>
      </c>
      <c r="B34" s="200" t="s">
        <v>358</v>
      </c>
      <c r="C34" s="206">
        <v>5420100</v>
      </c>
      <c r="D34" s="206"/>
      <c r="E34" s="190"/>
      <c r="F34" s="191"/>
      <c r="G34" s="206"/>
      <c r="H34" s="207" t="s">
        <v>429</v>
      </c>
      <c r="I34" s="205" t="str">
        <f>VLOOKUP(C34,Produkte!$A$1:$B$250,2,0)</f>
        <v>Kreisstraßen</v>
      </c>
      <c r="J34" s="205" t="s">
        <v>381</v>
      </c>
      <c r="K34" s="205" t="s">
        <v>490</v>
      </c>
      <c r="L34" s="194">
        <f t="shared" si="0"/>
        <v>0</v>
      </c>
      <c r="M34" s="194">
        <f t="shared" si="1"/>
        <v>1070000</v>
      </c>
      <c r="N34" s="197">
        <v>0</v>
      </c>
      <c r="O34" s="196">
        <v>70000</v>
      </c>
      <c r="P34" s="197">
        <v>0</v>
      </c>
      <c r="Q34" s="196">
        <v>0</v>
      </c>
      <c r="R34" s="197">
        <v>0</v>
      </c>
      <c r="S34" s="196">
        <v>1000000</v>
      </c>
      <c r="T34" s="197">
        <v>0</v>
      </c>
      <c r="U34" s="196">
        <v>0</v>
      </c>
      <c r="V34" s="198">
        <f t="shared" si="4"/>
        <v>-14073450</v>
      </c>
      <c r="W34" s="198">
        <f t="shared" si="5"/>
        <v>-21999800</v>
      </c>
      <c r="X34" s="195">
        <v>0</v>
      </c>
      <c r="Y34" s="195">
        <v>0</v>
      </c>
    </row>
    <row r="35" spans="1:25" s="106" customFormat="1" ht="78.75" x14ac:dyDescent="0.2">
      <c r="A35" s="265">
        <v>34</v>
      </c>
      <c r="B35" s="200" t="s">
        <v>358</v>
      </c>
      <c r="C35" s="206">
        <v>5420100</v>
      </c>
      <c r="D35" s="206"/>
      <c r="E35" s="190"/>
      <c r="F35" s="191"/>
      <c r="G35" s="206"/>
      <c r="H35" s="216"/>
      <c r="I35" s="205" t="s">
        <v>223</v>
      </c>
      <c r="J35" s="205" t="s">
        <v>521</v>
      </c>
      <c r="K35" s="205" t="s">
        <v>522</v>
      </c>
      <c r="L35" s="194">
        <f t="shared" si="0"/>
        <v>0</v>
      </c>
      <c r="M35" s="194">
        <f t="shared" si="1"/>
        <v>530000</v>
      </c>
      <c r="N35" s="197">
        <v>0</v>
      </c>
      <c r="O35" s="196">
        <v>530000</v>
      </c>
      <c r="P35" s="197">
        <v>0</v>
      </c>
      <c r="Q35" s="196">
        <v>0</v>
      </c>
      <c r="R35" s="197">
        <v>0</v>
      </c>
      <c r="S35" s="196">
        <v>0</v>
      </c>
      <c r="T35" s="197">
        <v>0</v>
      </c>
      <c r="U35" s="196">
        <v>0</v>
      </c>
      <c r="V35" s="198">
        <f t="shared" si="4"/>
        <v>-14603450</v>
      </c>
      <c r="W35" s="198">
        <f t="shared" si="5"/>
        <v>-21999800</v>
      </c>
      <c r="X35" s="195">
        <v>0</v>
      </c>
      <c r="Y35" s="195">
        <v>0</v>
      </c>
    </row>
    <row r="36" spans="1:25" s="106" customFormat="1" ht="22.5" x14ac:dyDescent="0.2">
      <c r="A36" s="265">
        <v>35</v>
      </c>
      <c r="B36" s="200" t="s">
        <v>364</v>
      </c>
      <c r="C36" s="206">
        <v>1260000</v>
      </c>
      <c r="D36" s="206"/>
      <c r="E36" s="190"/>
      <c r="F36" s="191"/>
      <c r="G36" s="206"/>
      <c r="H36" s="216"/>
      <c r="I36" s="205" t="s">
        <v>181</v>
      </c>
      <c r="J36" s="205" t="s">
        <v>635</v>
      </c>
      <c r="K36" s="205" t="s">
        <v>635</v>
      </c>
      <c r="L36" s="194">
        <f t="shared" si="0"/>
        <v>0</v>
      </c>
      <c r="M36" s="194">
        <f t="shared" si="1"/>
        <v>80000</v>
      </c>
      <c r="N36" s="197">
        <v>0</v>
      </c>
      <c r="O36" s="196">
        <v>80000</v>
      </c>
      <c r="P36" s="197">
        <v>0</v>
      </c>
      <c r="Q36" s="196">
        <v>0</v>
      </c>
      <c r="R36" s="197">
        <v>0</v>
      </c>
      <c r="S36" s="196">
        <v>0</v>
      </c>
      <c r="T36" s="197">
        <v>0</v>
      </c>
      <c r="U36" s="196">
        <v>0</v>
      </c>
      <c r="V36" s="198">
        <f t="shared" si="4"/>
        <v>-14683450</v>
      </c>
      <c r="W36" s="198">
        <f t="shared" si="5"/>
        <v>-21999800</v>
      </c>
      <c r="X36" s="195">
        <v>0</v>
      </c>
      <c r="Y36" s="195">
        <v>0</v>
      </c>
    </row>
    <row r="37" spans="1:25" s="106" customFormat="1" ht="22.5" x14ac:dyDescent="0.2">
      <c r="A37" s="265">
        <v>36</v>
      </c>
      <c r="B37" s="200" t="s">
        <v>358</v>
      </c>
      <c r="C37" s="206">
        <v>5420100</v>
      </c>
      <c r="D37" s="206"/>
      <c r="E37" s="190"/>
      <c r="F37" s="191"/>
      <c r="G37" s="206"/>
      <c r="H37" s="207" t="s">
        <v>360</v>
      </c>
      <c r="I37" s="205" t="s">
        <v>223</v>
      </c>
      <c r="J37" s="205" t="s">
        <v>480</v>
      </c>
      <c r="K37" s="205" t="s">
        <v>480</v>
      </c>
      <c r="L37" s="194">
        <f t="shared" si="0"/>
        <v>0</v>
      </c>
      <c r="M37" s="194">
        <f t="shared" si="1"/>
        <v>963000</v>
      </c>
      <c r="N37" s="197">
        <v>0</v>
      </c>
      <c r="O37" s="196">
        <v>0</v>
      </c>
      <c r="P37" s="197">
        <v>0</v>
      </c>
      <c r="Q37" s="196">
        <v>800000</v>
      </c>
      <c r="R37" s="197">
        <v>0</v>
      </c>
      <c r="S37" s="196">
        <v>163000</v>
      </c>
      <c r="T37" s="197">
        <v>0</v>
      </c>
      <c r="U37" s="196">
        <v>0</v>
      </c>
      <c r="V37" s="198">
        <f t="shared" si="4"/>
        <v>-14683450</v>
      </c>
      <c r="W37" s="198">
        <f t="shared" si="5"/>
        <v>-21999800</v>
      </c>
      <c r="X37" s="195">
        <v>0</v>
      </c>
      <c r="Y37" s="195">
        <v>0</v>
      </c>
    </row>
    <row r="38" spans="1:25" s="106" customFormat="1" ht="22.5" customHeight="1" x14ac:dyDescent="0.2">
      <c r="A38" s="265">
        <v>37</v>
      </c>
      <c r="B38" s="200" t="s">
        <v>364</v>
      </c>
      <c r="C38" s="206">
        <v>1280100</v>
      </c>
      <c r="D38" s="206"/>
      <c r="E38" s="190"/>
      <c r="F38" s="191"/>
      <c r="G38" s="206"/>
      <c r="H38" s="216"/>
      <c r="I38" s="205" t="s">
        <v>189</v>
      </c>
      <c r="J38" s="205" t="s">
        <v>649</v>
      </c>
      <c r="K38" s="205" t="s">
        <v>649</v>
      </c>
      <c r="L38" s="194">
        <f t="shared" si="0"/>
        <v>0</v>
      </c>
      <c r="M38" s="194">
        <f t="shared" si="1"/>
        <v>65000</v>
      </c>
      <c r="N38" s="197">
        <v>0</v>
      </c>
      <c r="O38" s="196">
        <v>65000</v>
      </c>
      <c r="P38" s="197">
        <v>0</v>
      </c>
      <c r="Q38" s="196">
        <v>0</v>
      </c>
      <c r="R38" s="197">
        <v>0</v>
      </c>
      <c r="S38" s="196">
        <v>0</v>
      </c>
      <c r="T38" s="197">
        <v>0</v>
      </c>
      <c r="U38" s="196">
        <v>0</v>
      </c>
      <c r="V38" s="198">
        <f t="shared" si="4"/>
        <v>-14748450</v>
      </c>
      <c r="W38" s="198">
        <f t="shared" si="5"/>
        <v>-22799800</v>
      </c>
      <c r="X38" s="195">
        <v>0</v>
      </c>
      <c r="Y38" s="195">
        <v>0</v>
      </c>
    </row>
    <row r="39" spans="1:25" s="106" customFormat="1" ht="45" x14ac:dyDescent="0.2">
      <c r="A39" s="265">
        <v>38</v>
      </c>
      <c r="B39" s="200" t="s">
        <v>319</v>
      </c>
      <c r="C39" s="206">
        <v>2210106</v>
      </c>
      <c r="D39" s="206"/>
      <c r="E39" s="190"/>
      <c r="F39" s="191"/>
      <c r="G39" s="206"/>
      <c r="H39" s="207" t="s">
        <v>423</v>
      </c>
      <c r="I39" s="205" t="str">
        <f>VLOOKUP(C39,Produkte!$A$1:$B$268,2,0)</f>
        <v>Förderzentrum Biberburg Anklam</v>
      </c>
      <c r="J39" s="205" t="s">
        <v>663</v>
      </c>
      <c r="K39" s="238" t="s">
        <v>663</v>
      </c>
      <c r="L39" s="194">
        <f t="shared" ref="L39:L55" si="20">N39+P39+R39+T39</f>
        <v>0</v>
      </c>
      <c r="M39" s="194">
        <f t="shared" ref="M39:M55" si="21">O39+Q39+S39+U39</f>
        <v>100000</v>
      </c>
      <c r="N39" s="197">
        <v>0</v>
      </c>
      <c r="O39" s="196">
        <v>100000</v>
      </c>
      <c r="P39" s="197">
        <v>0</v>
      </c>
      <c r="Q39" s="196">
        <v>0</v>
      </c>
      <c r="R39" s="197">
        <v>0</v>
      </c>
      <c r="S39" s="196">
        <v>0</v>
      </c>
      <c r="T39" s="197">
        <v>0</v>
      </c>
      <c r="U39" s="196">
        <v>0</v>
      </c>
      <c r="V39" s="198">
        <f t="shared" si="4"/>
        <v>-14848450</v>
      </c>
      <c r="W39" s="198">
        <f t="shared" si="5"/>
        <v>-22799800</v>
      </c>
      <c r="X39" s="195">
        <v>0</v>
      </c>
      <c r="Y39" s="195">
        <v>0</v>
      </c>
    </row>
    <row r="40" spans="1:25" s="106" customFormat="1" ht="22.5" x14ac:dyDescent="0.2">
      <c r="A40" s="265">
        <v>39</v>
      </c>
      <c r="B40" s="192" t="s">
        <v>358</v>
      </c>
      <c r="C40" s="190">
        <v>1140200</v>
      </c>
      <c r="D40" s="190"/>
      <c r="E40" s="190"/>
      <c r="F40" s="191"/>
      <c r="G40" s="190"/>
      <c r="H40" s="189" t="s">
        <v>421</v>
      </c>
      <c r="I40" s="193" t="str">
        <f>VLOOKUP(C40,Produkte!$A$1:$B$250,2,0)</f>
        <v>Liegenschaften</v>
      </c>
      <c r="J40" s="193" t="s">
        <v>403</v>
      </c>
      <c r="K40" s="266" t="s">
        <v>404</v>
      </c>
      <c r="L40" s="194">
        <f t="shared" si="20"/>
        <v>0</v>
      </c>
      <c r="M40" s="194">
        <f t="shared" si="21"/>
        <v>1916400</v>
      </c>
      <c r="N40" s="197">
        <v>0</v>
      </c>
      <c r="O40" s="196">
        <v>736200</v>
      </c>
      <c r="P40" s="197">
        <v>0</v>
      </c>
      <c r="Q40" s="196">
        <v>532200</v>
      </c>
      <c r="R40" s="197">
        <v>0</v>
      </c>
      <c r="S40" s="196">
        <v>567000</v>
      </c>
      <c r="T40" s="197">
        <v>0</v>
      </c>
      <c r="U40" s="196">
        <v>81000</v>
      </c>
      <c r="V40" s="198">
        <f t="shared" si="4"/>
        <v>-15584650</v>
      </c>
      <c r="W40" s="198">
        <f t="shared" si="5"/>
        <v>-22799800</v>
      </c>
      <c r="X40" s="195">
        <v>0</v>
      </c>
      <c r="Y40" s="195">
        <v>0</v>
      </c>
    </row>
    <row r="41" spans="1:25" s="106" customFormat="1" ht="22.5" x14ac:dyDescent="0.2">
      <c r="A41" s="265">
        <v>40</v>
      </c>
      <c r="B41" s="207" t="s">
        <v>319</v>
      </c>
      <c r="C41" s="206">
        <v>2310103</v>
      </c>
      <c r="D41" s="206"/>
      <c r="E41" s="190"/>
      <c r="F41" s="191"/>
      <c r="G41" s="206"/>
      <c r="H41" s="216"/>
      <c r="I41" s="205" t="s">
        <v>545</v>
      </c>
      <c r="J41" s="205" t="s">
        <v>561</v>
      </c>
      <c r="K41" s="238" t="s">
        <v>562</v>
      </c>
      <c r="L41" s="194">
        <f t="shared" si="20"/>
        <v>0</v>
      </c>
      <c r="M41" s="194">
        <f t="shared" si="21"/>
        <v>19044000</v>
      </c>
      <c r="N41" s="197">
        <v>0</v>
      </c>
      <c r="O41" s="196">
        <v>942000</v>
      </c>
      <c r="P41" s="197">
        <v>0</v>
      </c>
      <c r="Q41" s="196">
        <v>3990000</v>
      </c>
      <c r="R41" s="197">
        <v>0</v>
      </c>
      <c r="S41" s="196">
        <v>8319000</v>
      </c>
      <c r="T41" s="197">
        <v>0</v>
      </c>
      <c r="U41" s="196">
        <v>5793000</v>
      </c>
      <c r="V41" s="198">
        <f t="shared" si="4"/>
        <v>-16526650</v>
      </c>
      <c r="W41" s="198">
        <f t="shared" si="5"/>
        <v>-23332000</v>
      </c>
      <c r="X41" s="195"/>
      <c r="Y41" s="195"/>
    </row>
    <row r="42" spans="1:25" s="106" customFormat="1" ht="22.5" x14ac:dyDescent="0.2">
      <c r="A42" s="265">
        <v>41</v>
      </c>
      <c r="B42" s="207" t="s">
        <v>358</v>
      </c>
      <c r="C42" s="206">
        <v>1140200</v>
      </c>
      <c r="D42" s="206"/>
      <c r="E42" s="190"/>
      <c r="F42" s="191"/>
      <c r="G42" s="206"/>
      <c r="H42" s="216"/>
      <c r="I42" s="205" t="s">
        <v>97</v>
      </c>
      <c r="J42" s="205" t="s">
        <v>574</v>
      </c>
      <c r="K42" s="238"/>
      <c r="L42" s="194">
        <f t="shared" si="20"/>
        <v>0</v>
      </c>
      <c r="M42" s="194">
        <f t="shared" si="21"/>
        <v>2250000</v>
      </c>
      <c r="N42" s="197">
        <v>0</v>
      </c>
      <c r="O42" s="196"/>
      <c r="P42" s="197">
        <v>0</v>
      </c>
      <c r="Q42" s="196"/>
      <c r="R42" s="197">
        <v>0</v>
      </c>
      <c r="S42" s="196">
        <v>750000</v>
      </c>
      <c r="T42" s="197">
        <v>0</v>
      </c>
      <c r="U42" s="196">
        <v>1500000</v>
      </c>
      <c r="V42" s="198">
        <f t="shared" si="4"/>
        <v>-16526650</v>
      </c>
      <c r="W42" s="198">
        <f t="shared" si="5"/>
        <v>-27322000</v>
      </c>
      <c r="X42" s="195">
        <v>0</v>
      </c>
      <c r="Y42" s="195">
        <v>0</v>
      </c>
    </row>
    <row r="43" spans="1:25" s="106" customFormat="1" ht="22.5" x14ac:dyDescent="0.2">
      <c r="A43" s="265">
        <v>42</v>
      </c>
      <c r="B43" s="207" t="s">
        <v>364</v>
      </c>
      <c r="C43" s="206">
        <v>1280100</v>
      </c>
      <c r="D43" s="206"/>
      <c r="E43" s="190"/>
      <c r="F43" s="191"/>
      <c r="G43" s="206"/>
      <c r="H43" s="216" t="s">
        <v>651</v>
      </c>
      <c r="I43" s="205" t="s">
        <v>189</v>
      </c>
      <c r="J43" s="205" t="s">
        <v>645</v>
      </c>
      <c r="K43" s="238" t="s">
        <v>645</v>
      </c>
      <c r="L43" s="194">
        <f t="shared" si="20"/>
        <v>0</v>
      </c>
      <c r="M43" s="194">
        <f t="shared" si="21"/>
        <v>210000</v>
      </c>
      <c r="N43" s="197">
        <v>0</v>
      </c>
      <c r="O43" s="196">
        <v>70000</v>
      </c>
      <c r="P43" s="197">
        <v>0</v>
      </c>
      <c r="Q43" s="196">
        <v>70000</v>
      </c>
      <c r="R43" s="197">
        <v>0</v>
      </c>
      <c r="S43" s="196">
        <v>70000</v>
      </c>
      <c r="T43" s="197">
        <v>0</v>
      </c>
      <c r="U43" s="196">
        <v>0</v>
      </c>
      <c r="V43" s="198">
        <f t="shared" si="4"/>
        <v>-16596650</v>
      </c>
      <c r="W43" s="198">
        <f t="shared" si="5"/>
        <v>-27322000</v>
      </c>
      <c r="X43" s="195">
        <v>0</v>
      </c>
      <c r="Y43" s="195">
        <v>0</v>
      </c>
    </row>
    <row r="44" spans="1:25" s="106" customFormat="1" ht="11.25" x14ac:dyDescent="0.2">
      <c r="A44" s="265">
        <v>43</v>
      </c>
      <c r="B44" s="200" t="s">
        <v>358</v>
      </c>
      <c r="C44" s="206">
        <v>1140200</v>
      </c>
      <c r="D44" s="206"/>
      <c r="E44" s="190"/>
      <c r="F44" s="191"/>
      <c r="G44" s="206"/>
      <c r="H44" s="200" t="s">
        <v>420</v>
      </c>
      <c r="I44" s="205" t="str">
        <f>VLOOKUP(C44,Produkte!$A$1:$B$268,2,0)</f>
        <v>Liegenschaften</v>
      </c>
      <c r="J44" s="205" t="s">
        <v>395</v>
      </c>
      <c r="K44" s="238" t="s">
        <v>396</v>
      </c>
      <c r="L44" s="194">
        <f t="shared" si="20"/>
        <v>0</v>
      </c>
      <c r="M44" s="194">
        <f t="shared" si="21"/>
        <v>3780000</v>
      </c>
      <c r="N44" s="197">
        <v>0</v>
      </c>
      <c r="O44" s="196">
        <v>100000</v>
      </c>
      <c r="P44" s="197">
        <v>0</v>
      </c>
      <c r="Q44" s="196">
        <v>180000</v>
      </c>
      <c r="R44" s="197">
        <v>0</v>
      </c>
      <c r="S44" s="196">
        <v>1500000</v>
      </c>
      <c r="T44" s="197">
        <v>0</v>
      </c>
      <c r="U44" s="196">
        <v>2000000</v>
      </c>
      <c r="V44" s="198">
        <f t="shared" si="4"/>
        <v>-16696650</v>
      </c>
      <c r="W44" s="198">
        <f t="shared" si="5"/>
        <v>-27392000</v>
      </c>
      <c r="X44" s="195">
        <v>0</v>
      </c>
      <c r="Y44" s="195">
        <v>0</v>
      </c>
    </row>
    <row r="45" spans="1:25" s="106" customFormat="1" ht="22.5" x14ac:dyDescent="0.2">
      <c r="A45" s="265">
        <v>44</v>
      </c>
      <c r="B45" s="200" t="s">
        <v>358</v>
      </c>
      <c r="C45" s="206">
        <v>1140200</v>
      </c>
      <c r="D45" s="206"/>
      <c r="E45" s="190"/>
      <c r="F45" s="191"/>
      <c r="G45" s="206"/>
      <c r="H45" s="200" t="s">
        <v>422</v>
      </c>
      <c r="I45" s="205" t="str">
        <f>VLOOKUP(C45,Produkte!$A$1:$B$268,2,0)</f>
        <v>Liegenschaften</v>
      </c>
      <c r="J45" s="205" t="s">
        <v>402</v>
      </c>
      <c r="K45" s="205" t="s">
        <v>670</v>
      </c>
      <c r="L45" s="194">
        <f t="shared" si="20"/>
        <v>0</v>
      </c>
      <c r="M45" s="194">
        <f t="shared" si="21"/>
        <v>430000</v>
      </c>
      <c r="N45" s="197">
        <v>0</v>
      </c>
      <c r="O45" s="196">
        <v>400000</v>
      </c>
      <c r="P45" s="197">
        <v>0</v>
      </c>
      <c r="Q45" s="196">
        <v>30000</v>
      </c>
      <c r="R45" s="197">
        <v>0</v>
      </c>
      <c r="S45" s="196">
        <v>0</v>
      </c>
      <c r="T45" s="197">
        <v>0</v>
      </c>
      <c r="U45" s="196">
        <v>0</v>
      </c>
      <c r="V45" s="198">
        <f t="shared" si="4"/>
        <v>-17096650</v>
      </c>
      <c r="W45" s="198">
        <f t="shared" si="5"/>
        <v>-27572000</v>
      </c>
      <c r="X45" s="195">
        <v>0</v>
      </c>
      <c r="Y45" s="195">
        <v>0</v>
      </c>
    </row>
    <row r="46" spans="1:25" s="106" customFormat="1" ht="78.75" x14ac:dyDescent="0.2">
      <c r="A46" s="265">
        <v>45</v>
      </c>
      <c r="B46" s="200" t="s">
        <v>358</v>
      </c>
      <c r="C46" s="206">
        <v>5420100</v>
      </c>
      <c r="D46" s="206"/>
      <c r="E46" s="190"/>
      <c r="F46" s="191"/>
      <c r="G46" s="206"/>
      <c r="H46" s="200" t="s">
        <v>425</v>
      </c>
      <c r="I46" s="205" t="str">
        <f>VLOOKUP(C46,Produkte!$A$1:$B$250,2,0)</f>
        <v>Kreisstraßen</v>
      </c>
      <c r="J46" s="205" t="s">
        <v>375</v>
      </c>
      <c r="K46" s="205" t="s">
        <v>482</v>
      </c>
      <c r="L46" s="194">
        <f t="shared" si="20"/>
        <v>0</v>
      </c>
      <c r="M46" s="194">
        <f t="shared" si="21"/>
        <v>600000</v>
      </c>
      <c r="N46" s="197">
        <v>0</v>
      </c>
      <c r="O46" s="196">
        <v>600000</v>
      </c>
      <c r="P46" s="197">
        <v>0</v>
      </c>
      <c r="Q46" s="196">
        <v>0</v>
      </c>
      <c r="R46" s="197">
        <v>0</v>
      </c>
      <c r="S46" s="196">
        <v>0</v>
      </c>
      <c r="T46" s="197">
        <v>0</v>
      </c>
      <c r="U46" s="196">
        <v>0</v>
      </c>
      <c r="V46" s="198">
        <f t="shared" si="4"/>
        <v>-17696650</v>
      </c>
      <c r="W46" s="198">
        <f t="shared" si="5"/>
        <v>-27602000</v>
      </c>
      <c r="X46" s="195">
        <v>0</v>
      </c>
      <c r="Y46" s="195">
        <v>0</v>
      </c>
    </row>
    <row r="47" spans="1:25" s="106" customFormat="1" ht="67.5" x14ac:dyDescent="0.2">
      <c r="A47" s="265">
        <v>46</v>
      </c>
      <c r="B47" s="200" t="s">
        <v>358</v>
      </c>
      <c r="C47" s="206">
        <v>5420100</v>
      </c>
      <c r="D47" s="206"/>
      <c r="E47" s="190"/>
      <c r="F47" s="191"/>
      <c r="G47" s="206"/>
      <c r="H47" s="207" t="s">
        <v>427</v>
      </c>
      <c r="I47" s="205" t="str">
        <f>VLOOKUP(C47,Produkte!$A$1:$B$250,2,0)</f>
        <v>Kreisstraßen</v>
      </c>
      <c r="J47" s="205" t="s">
        <v>382</v>
      </c>
      <c r="K47" s="205" t="s">
        <v>491</v>
      </c>
      <c r="L47" s="194">
        <f t="shared" si="20"/>
        <v>0</v>
      </c>
      <c r="M47" s="194">
        <f t="shared" si="21"/>
        <v>1210000</v>
      </c>
      <c r="N47" s="197">
        <v>0</v>
      </c>
      <c r="O47" s="196">
        <v>10000</v>
      </c>
      <c r="P47" s="197">
        <v>0</v>
      </c>
      <c r="Q47" s="196">
        <v>0</v>
      </c>
      <c r="R47" s="197">
        <v>0</v>
      </c>
      <c r="S47" s="196">
        <v>1200000</v>
      </c>
      <c r="T47" s="197">
        <v>0</v>
      </c>
      <c r="U47" s="196">
        <v>0</v>
      </c>
      <c r="V47" s="198">
        <f t="shared" si="4"/>
        <v>-17706650</v>
      </c>
      <c r="W47" s="198">
        <f t="shared" si="5"/>
        <v>-27602000</v>
      </c>
      <c r="X47" s="195">
        <v>700000</v>
      </c>
      <c r="Y47" s="195">
        <v>0</v>
      </c>
    </row>
    <row r="48" spans="1:25" s="106" customFormat="1" ht="22.5" x14ac:dyDescent="0.2">
      <c r="A48" s="265">
        <v>47</v>
      </c>
      <c r="B48" s="200">
        <v>22</v>
      </c>
      <c r="C48" s="206">
        <v>5420100</v>
      </c>
      <c r="D48" s="206" t="s">
        <v>325</v>
      </c>
      <c r="E48" s="190">
        <v>7853200</v>
      </c>
      <c r="F48" s="191">
        <v>960032</v>
      </c>
      <c r="G48" s="206" t="s">
        <v>325</v>
      </c>
      <c r="H48" s="207" t="s">
        <v>426</v>
      </c>
      <c r="I48" s="205" t="str">
        <f>VLOOKUP(C48,Produkte!$A$1:$B$250,2,0)</f>
        <v>Kreisstraßen</v>
      </c>
      <c r="J48" s="205" t="s">
        <v>704</v>
      </c>
      <c r="K48" s="205" t="s">
        <v>376</v>
      </c>
      <c r="L48" s="194">
        <f t="shared" si="20"/>
        <v>0</v>
      </c>
      <c r="M48" s="194">
        <f t="shared" si="21"/>
        <v>1900000</v>
      </c>
      <c r="N48" s="197">
        <v>0</v>
      </c>
      <c r="O48" s="196">
        <v>0</v>
      </c>
      <c r="P48" s="197">
        <v>0</v>
      </c>
      <c r="Q48" s="196">
        <v>0</v>
      </c>
      <c r="R48" s="197">
        <v>0</v>
      </c>
      <c r="S48" s="196">
        <v>1900000</v>
      </c>
      <c r="T48" s="197">
        <v>0</v>
      </c>
      <c r="U48" s="196">
        <v>0</v>
      </c>
      <c r="V48" s="198">
        <f t="shared" si="4"/>
        <v>-17706650</v>
      </c>
      <c r="W48" s="198">
        <f t="shared" si="5"/>
        <v>-27602000</v>
      </c>
      <c r="X48" s="195">
        <v>1900000</v>
      </c>
      <c r="Y48" s="195">
        <v>0</v>
      </c>
    </row>
    <row r="49" spans="1:25" s="106" customFormat="1" ht="45" x14ac:dyDescent="0.2">
      <c r="A49" s="265">
        <v>48</v>
      </c>
      <c r="B49" s="200">
        <v>22</v>
      </c>
      <c r="C49" s="206">
        <v>5420100</v>
      </c>
      <c r="D49" s="206" t="s">
        <v>325</v>
      </c>
      <c r="E49" s="190">
        <v>7853200</v>
      </c>
      <c r="F49" s="191">
        <v>960000</v>
      </c>
      <c r="G49" s="206" t="s">
        <v>325</v>
      </c>
      <c r="H49" s="207" t="s">
        <v>431</v>
      </c>
      <c r="I49" s="205" t="str">
        <f>VLOOKUP(C49,Produkte!$A$1:$B$250,2,0)</f>
        <v>Kreisstraßen</v>
      </c>
      <c r="J49" s="205" t="s">
        <v>516</v>
      </c>
      <c r="K49" s="205" t="s">
        <v>517</v>
      </c>
      <c r="L49" s="194">
        <f t="shared" si="20"/>
        <v>0</v>
      </c>
      <c r="M49" s="194">
        <f t="shared" si="21"/>
        <v>1000000</v>
      </c>
      <c r="N49" s="197">
        <v>0</v>
      </c>
      <c r="O49" s="196">
        <v>1000000</v>
      </c>
      <c r="P49" s="197">
        <v>0</v>
      </c>
      <c r="Q49" s="196">
        <v>0</v>
      </c>
      <c r="R49" s="197">
        <v>0</v>
      </c>
      <c r="S49" s="196">
        <v>0</v>
      </c>
      <c r="T49" s="197">
        <v>0</v>
      </c>
      <c r="U49" s="196">
        <v>0</v>
      </c>
      <c r="V49" s="198">
        <f t="shared" si="4"/>
        <v>-18706650</v>
      </c>
      <c r="W49" s="198">
        <f t="shared" si="5"/>
        <v>-27602000</v>
      </c>
      <c r="X49" s="195">
        <v>0</v>
      </c>
      <c r="Y49" s="195">
        <v>0</v>
      </c>
    </row>
    <row r="50" spans="1:25" s="106" customFormat="1" ht="45" x14ac:dyDescent="0.2">
      <c r="A50" s="265">
        <v>49</v>
      </c>
      <c r="B50" s="200">
        <v>22</v>
      </c>
      <c r="C50" s="206">
        <v>5420100</v>
      </c>
      <c r="D50" s="206" t="s">
        <v>325</v>
      </c>
      <c r="E50" s="190">
        <v>7853200</v>
      </c>
      <c r="F50" s="191">
        <v>960000</v>
      </c>
      <c r="G50" s="206" t="s">
        <v>325</v>
      </c>
      <c r="H50" s="200"/>
      <c r="I50" s="205" t="str">
        <f>VLOOKUP(C50,Produkte!$A$1:$B$250,2,0)</f>
        <v>Kreisstraßen</v>
      </c>
      <c r="J50" s="205" t="s">
        <v>55</v>
      </c>
      <c r="K50" s="205" t="s">
        <v>518</v>
      </c>
      <c r="L50" s="194">
        <f t="shared" si="20"/>
        <v>0</v>
      </c>
      <c r="M50" s="194">
        <f t="shared" si="21"/>
        <v>630000</v>
      </c>
      <c r="N50" s="197">
        <v>0</v>
      </c>
      <c r="O50" s="196">
        <v>0</v>
      </c>
      <c r="P50" s="197">
        <v>0</v>
      </c>
      <c r="Q50" s="196">
        <v>0</v>
      </c>
      <c r="R50" s="197">
        <v>0</v>
      </c>
      <c r="S50" s="196">
        <v>630000</v>
      </c>
      <c r="T50" s="197">
        <v>0</v>
      </c>
      <c r="U50" s="196">
        <v>0</v>
      </c>
      <c r="V50" s="198">
        <f t="shared" si="4"/>
        <v>-18706650</v>
      </c>
      <c r="W50" s="198">
        <f t="shared" si="5"/>
        <v>-27602000</v>
      </c>
      <c r="X50" s="195">
        <v>0</v>
      </c>
      <c r="Y50" s="195">
        <v>0</v>
      </c>
    </row>
    <row r="51" spans="1:25" s="106" customFormat="1" ht="22.5" x14ac:dyDescent="0.2">
      <c r="A51" s="265">
        <v>50</v>
      </c>
      <c r="B51" s="200">
        <v>22</v>
      </c>
      <c r="C51" s="206">
        <v>5420100</v>
      </c>
      <c r="D51" s="206" t="s">
        <v>325</v>
      </c>
      <c r="E51" s="190">
        <v>7853200</v>
      </c>
      <c r="F51" s="191">
        <v>960000</v>
      </c>
      <c r="G51" s="206" t="s">
        <v>325</v>
      </c>
      <c r="H51" s="207" t="s">
        <v>428</v>
      </c>
      <c r="I51" s="205" t="str">
        <f>VLOOKUP(C51,Produkte!$A$1:$B$250,2,0)</f>
        <v>Kreisstraßen</v>
      </c>
      <c r="J51" s="205" t="s">
        <v>47</v>
      </c>
      <c r="K51" s="205" t="s">
        <v>451</v>
      </c>
      <c r="L51" s="194">
        <f t="shared" si="20"/>
        <v>0</v>
      </c>
      <c r="M51" s="194">
        <f t="shared" si="21"/>
        <v>2125000</v>
      </c>
      <c r="N51" s="197">
        <v>0</v>
      </c>
      <c r="O51" s="196">
        <v>75000</v>
      </c>
      <c r="P51" s="197">
        <v>0</v>
      </c>
      <c r="Q51" s="196">
        <v>50000</v>
      </c>
      <c r="R51" s="197">
        <v>0</v>
      </c>
      <c r="S51" s="196">
        <v>2000000</v>
      </c>
      <c r="T51" s="197">
        <v>0</v>
      </c>
      <c r="U51" s="196">
        <v>0</v>
      </c>
      <c r="V51" s="198">
        <f t="shared" si="4"/>
        <v>-18781650</v>
      </c>
      <c r="W51" s="198">
        <f t="shared" si="5"/>
        <v>-27602000</v>
      </c>
      <c r="X51" s="195">
        <v>0</v>
      </c>
      <c r="Y51" s="195">
        <v>0</v>
      </c>
    </row>
    <row r="52" spans="1:25" s="106" customFormat="1" ht="90" x14ac:dyDescent="0.2">
      <c r="A52" s="265">
        <v>51</v>
      </c>
      <c r="B52" s="200" t="s">
        <v>358</v>
      </c>
      <c r="C52" s="206">
        <v>5420100</v>
      </c>
      <c r="D52" s="206"/>
      <c r="E52" s="190"/>
      <c r="F52" s="191"/>
      <c r="G52" s="206"/>
      <c r="H52" s="197"/>
      <c r="I52" s="205" t="s">
        <v>223</v>
      </c>
      <c r="J52" s="205" t="s">
        <v>453</v>
      </c>
      <c r="K52" s="205" t="s">
        <v>455</v>
      </c>
      <c r="L52" s="194">
        <f t="shared" si="20"/>
        <v>0</v>
      </c>
      <c r="M52" s="194">
        <f t="shared" si="21"/>
        <v>360000</v>
      </c>
      <c r="N52" s="197">
        <v>0</v>
      </c>
      <c r="O52" s="196">
        <v>60000</v>
      </c>
      <c r="P52" s="197">
        <v>0</v>
      </c>
      <c r="Q52" s="196">
        <v>0</v>
      </c>
      <c r="R52" s="197">
        <v>0</v>
      </c>
      <c r="S52" s="196">
        <v>0</v>
      </c>
      <c r="T52" s="197">
        <v>0</v>
      </c>
      <c r="U52" s="196">
        <v>300000</v>
      </c>
      <c r="V52" s="198">
        <f t="shared" si="4"/>
        <v>-18841650</v>
      </c>
      <c r="W52" s="198">
        <f t="shared" si="5"/>
        <v>-27652000</v>
      </c>
      <c r="X52" s="195">
        <v>0</v>
      </c>
      <c r="Y52" s="195">
        <v>0</v>
      </c>
    </row>
    <row r="53" spans="1:25" s="106" customFormat="1" ht="45" x14ac:dyDescent="0.2">
      <c r="A53" s="265">
        <v>52</v>
      </c>
      <c r="B53" s="200" t="s">
        <v>319</v>
      </c>
      <c r="C53" s="206">
        <v>2210108</v>
      </c>
      <c r="D53" s="206"/>
      <c r="E53" s="190"/>
      <c r="F53" s="191"/>
      <c r="G53" s="206"/>
      <c r="H53" s="216"/>
      <c r="I53" s="205" t="s">
        <v>545</v>
      </c>
      <c r="J53" s="205" t="s">
        <v>701</v>
      </c>
      <c r="K53" s="205" t="s">
        <v>660</v>
      </c>
      <c r="L53" s="194">
        <f t="shared" si="20"/>
        <v>0</v>
      </c>
      <c r="M53" s="194">
        <f t="shared" si="21"/>
        <v>100000</v>
      </c>
      <c r="N53" s="197">
        <v>0</v>
      </c>
      <c r="O53" s="196">
        <v>100000</v>
      </c>
      <c r="P53" s="197">
        <v>0</v>
      </c>
      <c r="Q53" s="196">
        <v>0</v>
      </c>
      <c r="R53" s="197">
        <v>0</v>
      </c>
      <c r="S53" s="196">
        <v>0</v>
      </c>
      <c r="T53" s="197">
        <v>0</v>
      </c>
      <c r="U53" s="196">
        <v>0</v>
      </c>
      <c r="V53" s="198">
        <f t="shared" si="4"/>
        <v>-18941650</v>
      </c>
      <c r="W53" s="198">
        <f t="shared" si="5"/>
        <v>-27652000</v>
      </c>
      <c r="X53" s="195">
        <v>0</v>
      </c>
      <c r="Y53" s="195">
        <v>0</v>
      </c>
    </row>
    <row r="54" spans="1:25" s="106" customFormat="1" ht="33.75" x14ac:dyDescent="0.2">
      <c r="A54" s="265">
        <v>53</v>
      </c>
      <c r="B54" s="200" t="s">
        <v>358</v>
      </c>
      <c r="C54" s="206">
        <v>1140200</v>
      </c>
      <c r="D54" s="206"/>
      <c r="E54" s="190"/>
      <c r="F54" s="191"/>
      <c r="G54" s="206"/>
      <c r="H54" s="216"/>
      <c r="I54" s="205" t="s">
        <v>97</v>
      </c>
      <c r="J54" s="205" t="s">
        <v>558</v>
      </c>
      <c r="K54" s="205" t="s">
        <v>558</v>
      </c>
      <c r="L54" s="194">
        <f t="shared" si="20"/>
        <v>0</v>
      </c>
      <c r="M54" s="194">
        <f t="shared" si="21"/>
        <v>550000</v>
      </c>
      <c r="N54" s="197">
        <v>0</v>
      </c>
      <c r="O54" s="196">
        <v>275000</v>
      </c>
      <c r="P54" s="197">
        <v>0</v>
      </c>
      <c r="Q54" s="196">
        <v>275000</v>
      </c>
      <c r="R54" s="197">
        <v>0</v>
      </c>
      <c r="S54" s="196">
        <v>0</v>
      </c>
      <c r="T54" s="197">
        <v>0</v>
      </c>
      <c r="U54" s="196">
        <v>0</v>
      </c>
      <c r="V54" s="198">
        <f t="shared" si="4"/>
        <v>-19216650</v>
      </c>
      <c r="W54" s="198">
        <f t="shared" si="5"/>
        <v>-27652000</v>
      </c>
      <c r="X54" s="195">
        <v>0</v>
      </c>
      <c r="Y54" s="195">
        <v>0</v>
      </c>
    </row>
    <row r="55" spans="1:25" s="106" customFormat="1" ht="45" x14ac:dyDescent="0.2">
      <c r="A55" s="265">
        <v>54</v>
      </c>
      <c r="B55" s="208" t="s">
        <v>358</v>
      </c>
      <c r="C55" s="208" t="s">
        <v>457</v>
      </c>
      <c r="D55" s="208"/>
      <c r="E55" s="208"/>
      <c r="F55" s="209"/>
      <c r="G55" s="208"/>
      <c r="H55" s="200"/>
      <c r="I55" s="205" t="s">
        <v>227</v>
      </c>
      <c r="J55" s="211" t="s">
        <v>458</v>
      </c>
      <c r="K55" s="205" t="s">
        <v>459</v>
      </c>
      <c r="L55" s="194">
        <f t="shared" si="20"/>
        <v>0</v>
      </c>
      <c r="M55" s="194">
        <f t="shared" si="21"/>
        <v>280000</v>
      </c>
      <c r="N55" s="197">
        <v>0</v>
      </c>
      <c r="O55" s="196">
        <v>30000</v>
      </c>
      <c r="P55" s="197">
        <v>0</v>
      </c>
      <c r="Q55" s="196"/>
      <c r="R55" s="197">
        <v>0</v>
      </c>
      <c r="S55" s="196">
        <v>250000</v>
      </c>
      <c r="T55" s="197">
        <v>0</v>
      </c>
      <c r="U55" s="196">
        <v>0</v>
      </c>
      <c r="V55" s="198">
        <f t="shared" si="4"/>
        <v>-19246650</v>
      </c>
      <c r="W55" s="198">
        <f t="shared" si="5"/>
        <v>-27927000</v>
      </c>
      <c r="X55" s="195">
        <v>0</v>
      </c>
      <c r="Y55" s="195">
        <v>0</v>
      </c>
    </row>
    <row r="56" spans="1:25" s="106" customFormat="1" ht="22.5" x14ac:dyDescent="0.2">
      <c r="A56" s="265">
        <v>55</v>
      </c>
      <c r="B56" s="200">
        <v>22</v>
      </c>
      <c r="C56" s="206">
        <v>5420100</v>
      </c>
      <c r="D56" s="206" t="s">
        <v>325</v>
      </c>
      <c r="E56" s="190">
        <v>7853200</v>
      </c>
      <c r="F56" s="191">
        <v>960000</v>
      </c>
      <c r="G56" s="206" t="s">
        <v>325</v>
      </c>
      <c r="H56" s="200" t="s">
        <v>437</v>
      </c>
      <c r="I56" s="205" t="str">
        <f>VLOOKUP(C56,Produkte!$A$1:$B$250,2,0)</f>
        <v>Kreisstraßen</v>
      </c>
      <c r="J56" s="205" t="s">
        <v>44</v>
      </c>
      <c r="K56" s="205" t="s">
        <v>523</v>
      </c>
      <c r="L56" s="194">
        <f t="shared" ref="L56:L82" si="22">N56+P56+R56+T56</f>
        <v>0</v>
      </c>
      <c r="M56" s="194">
        <f t="shared" ref="M56:M82" si="23">O56+Q56+S56+U56</f>
        <v>1800000</v>
      </c>
      <c r="N56" s="197">
        <v>0</v>
      </c>
      <c r="O56" s="196">
        <v>0</v>
      </c>
      <c r="P56" s="197">
        <v>0</v>
      </c>
      <c r="Q56" s="196">
        <v>1800000</v>
      </c>
      <c r="R56" s="197">
        <v>0</v>
      </c>
      <c r="S56" s="196">
        <v>0</v>
      </c>
      <c r="T56" s="197">
        <v>0</v>
      </c>
      <c r="U56" s="196"/>
      <c r="V56" s="198">
        <f t="shared" si="4"/>
        <v>-19246650</v>
      </c>
      <c r="W56" s="198">
        <f t="shared" si="5"/>
        <v>-27927000</v>
      </c>
      <c r="X56" s="195">
        <v>0</v>
      </c>
      <c r="Y56" s="195">
        <v>0</v>
      </c>
    </row>
    <row r="57" spans="1:25" s="106" customFormat="1" ht="45" x14ac:dyDescent="0.2">
      <c r="A57" s="265">
        <v>56</v>
      </c>
      <c r="B57" s="200">
        <v>22</v>
      </c>
      <c r="C57" s="206">
        <v>5420100</v>
      </c>
      <c r="D57" s="206" t="s">
        <v>325</v>
      </c>
      <c r="E57" s="206">
        <v>7853200</v>
      </c>
      <c r="F57" s="202">
        <v>960032</v>
      </c>
      <c r="G57" s="206" t="s">
        <v>325</v>
      </c>
      <c r="H57" s="200" t="s">
        <v>361</v>
      </c>
      <c r="I57" s="205" t="str">
        <f>VLOOKUP(C57,Produkte!$A$1:$B$250,2,0)</f>
        <v>Kreisstraßen</v>
      </c>
      <c r="J57" s="205" t="s">
        <v>46</v>
      </c>
      <c r="K57" s="205" t="s">
        <v>520</v>
      </c>
      <c r="L57" s="194">
        <f t="shared" si="22"/>
        <v>0</v>
      </c>
      <c r="M57" s="194">
        <f t="shared" si="23"/>
        <v>1415000</v>
      </c>
      <c r="N57" s="197">
        <v>0</v>
      </c>
      <c r="O57" s="196">
        <v>15000</v>
      </c>
      <c r="P57" s="197">
        <v>0</v>
      </c>
      <c r="Q57" s="196">
        <v>1400000</v>
      </c>
      <c r="R57" s="197">
        <v>0</v>
      </c>
      <c r="S57" s="196"/>
      <c r="T57" s="197">
        <v>0</v>
      </c>
      <c r="U57" s="196">
        <v>0</v>
      </c>
      <c r="V57" s="198">
        <f t="shared" si="4"/>
        <v>-19261650</v>
      </c>
      <c r="W57" s="198">
        <f t="shared" si="5"/>
        <v>-29727000</v>
      </c>
      <c r="X57" s="195">
        <v>0</v>
      </c>
      <c r="Y57" s="195">
        <v>0</v>
      </c>
    </row>
    <row r="58" spans="1:25" s="106" customFormat="1" ht="45" x14ac:dyDescent="0.2">
      <c r="A58" s="265">
        <v>57</v>
      </c>
      <c r="B58" s="200" t="s">
        <v>358</v>
      </c>
      <c r="C58" s="206">
        <v>5420100</v>
      </c>
      <c r="D58" s="206"/>
      <c r="E58" s="190"/>
      <c r="F58" s="191"/>
      <c r="G58" s="206"/>
      <c r="H58" s="200" t="s">
        <v>438</v>
      </c>
      <c r="I58" s="205" t="str">
        <f>VLOOKUP(C58,Produkte!$A$1:$B$250,2,0)</f>
        <v>Kreisstraßen</v>
      </c>
      <c r="J58" s="205" t="s">
        <v>367</v>
      </c>
      <c r="K58" s="205" t="s">
        <v>474</v>
      </c>
      <c r="L58" s="194">
        <f t="shared" si="22"/>
        <v>0</v>
      </c>
      <c r="M58" s="194">
        <f t="shared" si="23"/>
        <v>1570000</v>
      </c>
      <c r="N58" s="197">
        <v>0</v>
      </c>
      <c r="O58" s="196">
        <v>150000</v>
      </c>
      <c r="P58" s="197">
        <v>0</v>
      </c>
      <c r="Q58" s="196">
        <v>100000</v>
      </c>
      <c r="R58" s="197">
        <v>0</v>
      </c>
      <c r="S58" s="196">
        <v>1320000</v>
      </c>
      <c r="T58" s="197">
        <v>0</v>
      </c>
      <c r="U58" s="196">
        <v>0</v>
      </c>
      <c r="V58" s="198">
        <f t="shared" si="4"/>
        <v>-19411650</v>
      </c>
      <c r="W58" s="198">
        <f t="shared" si="5"/>
        <v>-31127000</v>
      </c>
      <c r="X58" s="195">
        <v>0</v>
      </c>
      <c r="Y58" s="195">
        <v>0</v>
      </c>
    </row>
    <row r="59" spans="1:25" s="106" customFormat="1" ht="67.5" x14ac:dyDescent="0.2">
      <c r="A59" s="265">
        <v>58</v>
      </c>
      <c r="B59" s="200">
        <v>22</v>
      </c>
      <c r="C59" s="206">
        <v>5420100</v>
      </c>
      <c r="D59" s="206" t="s">
        <v>325</v>
      </c>
      <c r="E59" s="190">
        <v>7853200</v>
      </c>
      <c r="F59" s="191">
        <v>960000</v>
      </c>
      <c r="G59" s="206" t="s">
        <v>325</v>
      </c>
      <c r="H59" s="200" t="s">
        <v>433</v>
      </c>
      <c r="I59" s="205" t="str">
        <f>VLOOKUP(C59,Produkte!$A$1:$B$250,2,0)</f>
        <v>Kreisstraßen</v>
      </c>
      <c r="J59" s="205" t="s">
        <v>485</v>
      </c>
      <c r="K59" s="205" t="s">
        <v>486</v>
      </c>
      <c r="L59" s="194">
        <f t="shared" si="22"/>
        <v>0</v>
      </c>
      <c r="M59" s="194">
        <f t="shared" si="23"/>
        <v>2500000</v>
      </c>
      <c r="N59" s="197">
        <v>0</v>
      </c>
      <c r="O59" s="196">
        <v>950000</v>
      </c>
      <c r="P59" s="197">
        <v>0</v>
      </c>
      <c r="Q59" s="196">
        <v>900000</v>
      </c>
      <c r="R59" s="197">
        <v>0</v>
      </c>
      <c r="S59" s="196">
        <v>650000</v>
      </c>
      <c r="T59" s="197">
        <v>0</v>
      </c>
      <c r="U59" s="196">
        <v>0</v>
      </c>
      <c r="V59" s="198">
        <f t="shared" si="4"/>
        <v>-20361650</v>
      </c>
      <c r="W59" s="198">
        <f t="shared" si="5"/>
        <v>-31227000</v>
      </c>
      <c r="X59" s="195">
        <v>650000</v>
      </c>
      <c r="Y59" s="195">
        <v>0</v>
      </c>
    </row>
    <row r="60" spans="1:25" s="106" customFormat="1" ht="90" x14ac:dyDescent="0.2">
      <c r="A60" s="265">
        <v>59</v>
      </c>
      <c r="B60" s="200" t="s">
        <v>358</v>
      </c>
      <c r="C60" s="206">
        <v>5420100</v>
      </c>
      <c r="D60" s="206"/>
      <c r="E60" s="190"/>
      <c r="F60" s="191"/>
      <c r="G60" s="206"/>
      <c r="H60" s="200" t="s">
        <v>413</v>
      </c>
      <c r="I60" s="205" t="str">
        <f>VLOOKUP(C60,Produkte!$A$1:$B$250,2,0)</f>
        <v>Kreisstraßen</v>
      </c>
      <c r="J60" s="205" t="s">
        <v>468</v>
      </c>
      <c r="K60" s="205" t="s">
        <v>469</v>
      </c>
      <c r="L60" s="194">
        <f t="shared" si="22"/>
        <v>0</v>
      </c>
      <c r="M60" s="194">
        <f t="shared" si="23"/>
        <v>2500000</v>
      </c>
      <c r="N60" s="197">
        <v>0</v>
      </c>
      <c r="O60" s="196">
        <v>50000</v>
      </c>
      <c r="P60" s="197">
        <v>0</v>
      </c>
      <c r="Q60" s="196">
        <v>50000</v>
      </c>
      <c r="R60" s="197">
        <v>0</v>
      </c>
      <c r="S60" s="196">
        <v>1200000</v>
      </c>
      <c r="T60" s="197">
        <v>0</v>
      </c>
      <c r="U60" s="196">
        <v>1200000</v>
      </c>
      <c r="V60" s="198">
        <f t="shared" si="4"/>
        <v>-20411650</v>
      </c>
      <c r="W60" s="198">
        <f t="shared" si="5"/>
        <v>-32127000</v>
      </c>
      <c r="X60" s="195">
        <v>0</v>
      </c>
      <c r="Y60" s="195">
        <v>1200000</v>
      </c>
    </row>
    <row r="61" spans="1:25" s="106" customFormat="1" ht="45" x14ac:dyDescent="0.2">
      <c r="A61" s="265">
        <v>60</v>
      </c>
      <c r="B61" s="200">
        <v>22</v>
      </c>
      <c r="C61" s="206">
        <v>5420100</v>
      </c>
      <c r="D61" s="206" t="s">
        <v>325</v>
      </c>
      <c r="E61" s="190">
        <v>7853200</v>
      </c>
      <c r="F61" s="191">
        <v>960032</v>
      </c>
      <c r="G61" s="206" t="s">
        <v>325</v>
      </c>
      <c r="H61" s="200" t="s">
        <v>417</v>
      </c>
      <c r="I61" s="205" t="str">
        <f>VLOOKUP(C61,Produkte!$A$1:$B$250,2,0)</f>
        <v>Kreisstraßen</v>
      </c>
      <c r="J61" s="205" t="s">
        <v>49</v>
      </c>
      <c r="K61" s="205" t="s">
        <v>483</v>
      </c>
      <c r="L61" s="194">
        <f t="shared" si="22"/>
        <v>0</v>
      </c>
      <c r="M61" s="194">
        <f t="shared" si="23"/>
        <v>1900000</v>
      </c>
      <c r="N61" s="197">
        <v>0</v>
      </c>
      <c r="O61" s="196">
        <v>0</v>
      </c>
      <c r="P61" s="197">
        <v>0</v>
      </c>
      <c r="Q61" s="196">
        <v>1900000</v>
      </c>
      <c r="R61" s="197">
        <v>0</v>
      </c>
      <c r="S61" s="196">
        <v>0</v>
      </c>
      <c r="T61" s="197">
        <v>0</v>
      </c>
      <c r="U61" s="196">
        <v>0</v>
      </c>
      <c r="V61" s="198">
        <f t="shared" si="4"/>
        <v>-20411650</v>
      </c>
      <c r="W61" s="198">
        <f t="shared" si="5"/>
        <v>-32177000</v>
      </c>
      <c r="X61" s="195">
        <v>0</v>
      </c>
      <c r="Y61" s="195">
        <v>0</v>
      </c>
    </row>
    <row r="62" spans="1:25" s="106" customFormat="1" ht="11.25" x14ac:dyDescent="0.2">
      <c r="A62" s="265">
        <v>61</v>
      </c>
      <c r="B62" s="200" t="s">
        <v>358</v>
      </c>
      <c r="C62" s="206">
        <v>5420200</v>
      </c>
      <c r="D62" s="206"/>
      <c r="E62" s="190"/>
      <c r="F62" s="191"/>
      <c r="G62" s="206"/>
      <c r="H62" s="203" t="s">
        <v>406</v>
      </c>
      <c r="I62" s="205" t="s">
        <v>224</v>
      </c>
      <c r="J62" s="205" t="s">
        <v>366</v>
      </c>
      <c r="K62" s="205" t="s">
        <v>366</v>
      </c>
      <c r="L62" s="194">
        <f t="shared" si="22"/>
        <v>0</v>
      </c>
      <c r="M62" s="194">
        <f t="shared" si="23"/>
        <v>850000</v>
      </c>
      <c r="N62" s="197">
        <v>0</v>
      </c>
      <c r="O62" s="196">
        <v>850000</v>
      </c>
      <c r="P62" s="197">
        <v>0</v>
      </c>
      <c r="Q62" s="196">
        <v>0</v>
      </c>
      <c r="R62" s="197">
        <v>0</v>
      </c>
      <c r="S62" s="196">
        <v>0</v>
      </c>
      <c r="T62" s="197">
        <v>0</v>
      </c>
      <c r="U62" s="196">
        <v>0</v>
      </c>
      <c r="V62" s="198">
        <f t="shared" si="4"/>
        <v>-21261650</v>
      </c>
      <c r="W62" s="198">
        <f t="shared" si="5"/>
        <v>-34077000</v>
      </c>
      <c r="X62" s="195">
        <v>0</v>
      </c>
      <c r="Y62" s="195">
        <v>0</v>
      </c>
    </row>
    <row r="63" spans="1:25" s="106" customFormat="1" ht="33.75" x14ac:dyDescent="0.2">
      <c r="A63" s="265">
        <v>62</v>
      </c>
      <c r="B63" s="207" t="s">
        <v>358</v>
      </c>
      <c r="C63" s="206">
        <v>5420200</v>
      </c>
      <c r="D63" s="206"/>
      <c r="E63" s="190"/>
      <c r="F63" s="191"/>
      <c r="G63" s="206"/>
      <c r="H63" s="203" t="s">
        <v>651</v>
      </c>
      <c r="I63" s="205" t="s">
        <v>224</v>
      </c>
      <c r="J63" s="212" t="s">
        <v>449</v>
      </c>
      <c r="K63" s="212" t="s">
        <v>449</v>
      </c>
      <c r="L63" s="194">
        <f t="shared" si="22"/>
        <v>0</v>
      </c>
      <c r="M63" s="194">
        <f t="shared" si="23"/>
        <v>120000</v>
      </c>
      <c r="N63" s="197">
        <v>0</v>
      </c>
      <c r="O63" s="196">
        <v>120000</v>
      </c>
      <c r="P63" s="197">
        <v>0</v>
      </c>
      <c r="Q63" s="196">
        <v>0</v>
      </c>
      <c r="R63" s="197">
        <v>0</v>
      </c>
      <c r="S63" s="196">
        <v>0</v>
      </c>
      <c r="T63" s="197">
        <v>0</v>
      </c>
      <c r="U63" s="196">
        <v>0</v>
      </c>
      <c r="V63" s="198">
        <f t="shared" si="4"/>
        <v>-21381650</v>
      </c>
      <c r="W63" s="198">
        <f t="shared" si="5"/>
        <v>-34077000</v>
      </c>
      <c r="X63" s="195">
        <v>0</v>
      </c>
      <c r="Y63" s="195">
        <v>0</v>
      </c>
    </row>
    <row r="64" spans="1:25" s="106" customFormat="1" ht="22.5" x14ac:dyDescent="0.2">
      <c r="A64" s="265">
        <v>63</v>
      </c>
      <c r="B64" s="207" t="s">
        <v>319</v>
      </c>
      <c r="C64" s="206">
        <v>2170106</v>
      </c>
      <c r="D64" s="206"/>
      <c r="E64" s="190"/>
      <c r="F64" s="191"/>
      <c r="G64" s="206"/>
      <c r="H64" s="216"/>
      <c r="I64" s="205" t="s">
        <v>545</v>
      </c>
      <c r="J64" s="205" t="s">
        <v>560</v>
      </c>
      <c r="K64" s="205" t="s">
        <v>560</v>
      </c>
      <c r="L64" s="194">
        <f t="shared" si="22"/>
        <v>0</v>
      </c>
      <c r="M64" s="194">
        <f t="shared" si="23"/>
        <v>100000</v>
      </c>
      <c r="N64" s="197">
        <v>0</v>
      </c>
      <c r="O64" s="196">
        <v>100000</v>
      </c>
      <c r="P64" s="197">
        <v>0</v>
      </c>
      <c r="Q64" s="196">
        <v>0</v>
      </c>
      <c r="R64" s="197">
        <v>0</v>
      </c>
      <c r="S64" s="196">
        <v>0</v>
      </c>
      <c r="T64" s="197">
        <v>0</v>
      </c>
      <c r="U64" s="196">
        <v>0</v>
      </c>
      <c r="V64" s="198">
        <f t="shared" si="4"/>
        <v>-21481650</v>
      </c>
      <c r="W64" s="198">
        <f t="shared" si="5"/>
        <v>-34077000</v>
      </c>
      <c r="X64" s="195">
        <v>0</v>
      </c>
      <c r="Y64" s="195">
        <v>0</v>
      </c>
    </row>
    <row r="65" spans="1:25" s="106" customFormat="1" ht="11.25" customHeight="1" x14ac:dyDescent="0.2">
      <c r="A65" s="265">
        <v>64</v>
      </c>
      <c r="B65" s="207" t="s">
        <v>358</v>
      </c>
      <c r="C65" s="206">
        <v>5420100</v>
      </c>
      <c r="D65" s="206"/>
      <c r="E65" s="190"/>
      <c r="F65" s="191"/>
      <c r="G65" s="206"/>
      <c r="H65" s="197"/>
      <c r="I65" s="205" t="s">
        <v>223</v>
      </c>
      <c r="J65" s="205" t="s">
        <v>452</v>
      </c>
      <c r="K65" s="205" t="s">
        <v>454</v>
      </c>
      <c r="L65" s="194">
        <f t="shared" si="22"/>
        <v>0</v>
      </c>
      <c r="M65" s="194">
        <f t="shared" si="23"/>
        <v>720000</v>
      </c>
      <c r="N65" s="197">
        <v>0</v>
      </c>
      <c r="O65" s="196">
        <v>70000</v>
      </c>
      <c r="P65" s="197">
        <v>0</v>
      </c>
      <c r="Q65" s="196">
        <v>0</v>
      </c>
      <c r="R65" s="197">
        <v>0</v>
      </c>
      <c r="S65" s="196">
        <v>0</v>
      </c>
      <c r="T65" s="197">
        <v>0</v>
      </c>
      <c r="U65" s="196">
        <v>650000</v>
      </c>
      <c r="V65" s="198">
        <f t="shared" si="4"/>
        <v>-21551650</v>
      </c>
      <c r="W65" s="198">
        <f t="shared" si="5"/>
        <v>-34077000</v>
      </c>
      <c r="X65" s="195">
        <v>0</v>
      </c>
      <c r="Y65" s="195">
        <v>0</v>
      </c>
    </row>
    <row r="66" spans="1:25" s="106" customFormat="1" ht="11.25" x14ac:dyDescent="0.2">
      <c r="A66" s="265">
        <v>65</v>
      </c>
      <c r="B66" s="207" t="s">
        <v>358</v>
      </c>
      <c r="C66" s="206">
        <v>1260000</v>
      </c>
      <c r="D66" s="206"/>
      <c r="E66" s="190"/>
      <c r="F66" s="191"/>
      <c r="G66" s="206"/>
      <c r="H66" s="203" t="s">
        <v>651</v>
      </c>
      <c r="I66" s="205" t="s">
        <v>181</v>
      </c>
      <c r="J66" s="210" t="s">
        <v>662</v>
      </c>
      <c r="K66" s="210" t="s">
        <v>662</v>
      </c>
      <c r="L66" s="194">
        <f t="shared" si="22"/>
        <v>0</v>
      </c>
      <c r="M66" s="194">
        <f t="shared" si="23"/>
        <v>4750000</v>
      </c>
      <c r="N66" s="197">
        <v>0</v>
      </c>
      <c r="O66" s="196">
        <v>150000</v>
      </c>
      <c r="P66" s="197">
        <v>0</v>
      </c>
      <c r="Q66" s="196">
        <v>600000</v>
      </c>
      <c r="R66" s="197">
        <v>0</v>
      </c>
      <c r="S66" s="196">
        <v>2500000</v>
      </c>
      <c r="T66" s="197">
        <v>0</v>
      </c>
      <c r="U66" s="196">
        <v>1500000</v>
      </c>
      <c r="V66" s="198">
        <f t="shared" si="4"/>
        <v>-21701650</v>
      </c>
      <c r="W66" s="198">
        <f t="shared" si="5"/>
        <v>-34077000</v>
      </c>
      <c r="X66" s="195">
        <v>0</v>
      </c>
      <c r="Y66" s="195">
        <v>0</v>
      </c>
    </row>
    <row r="67" spans="1:25" s="106" customFormat="1" ht="78.75" x14ac:dyDescent="0.2">
      <c r="A67" s="265">
        <v>66</v>
      </c>
      <c r="B67" s="200" t="s">
        <v>358</v>
      </c>
      <c r="C67" s="206">
        <v>1140200</v>
      </c>
      <c r="D67" s="206"/>
      <c r="E67" s="190"/>
      <c r="F67" s="191"/>
      <c r="G67" s="206"/>
      <c r="H67" s="216"/>
      <c r="I67" s="205" t="s">
        <v>97</v>
      </c>
      <c r="J67" s="205" t="s">
        <v>543</v>
      </c>
      <c r="K67" s="205" t="s">
        <v>568</v>
      </c>
      <c r="L67" s="194">
        <f t="shared" si="22"/>
        <v>0</v>
      </c>
      <c r="M67" s="194">
        <f t="shared" si="23"/>
        <v>1200000</v>
      </c>
      <c r="N67" s="197">
        <v>0</v>
      </c>
      <c r="O67" s="196">
        <v>200000</v>
      </c>
      <c r="P67" s="197">
        <v>0</v>
      </c>
      <c r="Q67" s="196">
        <v>500000</v>
      </c>
      <c r="R67" s="197">
        <v>0</v>
      </c>
      <c r="S67" s="196">
        <v>500000</v>
      </c>
      <c r="T67" s="197">
        <v>0</v>
      </c>
      <c r="U67" s="196">
        <v>0</v>
      </c>
      <c r="V67" s="198">
        <f t="shared" si="4"/>
        <v>-21901650</v>
      </c>
      <c r="W67" s="198">
        <f t="shared" si="5"/>
        <v>-34677000</v>
      </c>
      <c r="X67" s="195">
        <v>500000</v>
      </c>
      <c r="Y67" s="195">
        <v>0</v>
      </c>
    </row>
    <row r="68" spans="1:25" s="106" customFormat="1" ht="56.25" x14ac:dyDescent="0.2">
      <c r="A68" s="265">
        <v>67</v>
      </c>
      <c r="B68" s="200" t="s">
        <v>358</v>
      </c>
      <c r="C68" s="206">
        <v>5420100</v>
      </c>
      <c r="D68" s="206"/>
      <c r="E68" s="190"/>
      <c r="F68" s="191"/>
      <c r="G68" s="206"/>
      <c r="H68" s="197"/>
      <c r="I68" s="205" t="s">
        <v>223</v>
      </c>
      <c r="J68" s="205" t="s">
        <v>466</v>
      </c>
      <c r="K68" s="205" t="s">
        <v>467</v>
      </c>
      <c r="L68" s="194">
        <f t="shared" si="22"/>
        <v>0</v>
      </c>
      <c r="M68" s="194">
        <f t="shared" si="23"/>
        <v>2700000</v>
      </c>
      <c r="N68" s="197">
        <v>0</v>
      </c>
      <c r="O68" s="196">
        <v>200000</v>
      </c>
      <c r="P68" s="197">
        <v>0</v>
      </c>
      <c r="Q68" s="196">
        <v>2500000</v>
      </c>
      <c r="R68" s="197">
        <v>0</v>
      </c>
      <c r="S68" s="196">
        <v>0</v>
      </c>
      <c r="T68" s="197">
        <v>0</v>
      </c>
      <c r="U68" s="196">
        <v>0</v>
      </c>
      <c r="V68" s="198">
        <f t="shared" si="4"/>
        <v>-22101650</v>
      </c>
      <c r="W68" s="198">
        <f t="shared" si="5"/>
        <v>-35177000</v>
      </c>
      <c r="X68" s="195">
        <v>0</v>
      </c>
      <c r="Y68" s="195">
        <v>0</v>
      </c>
    </row>
    <row r="69" spans="1:25" s="106" customFormat="1" ht="33.75" x14ac:dyDescent="0.2">
      <c r="A69" s="265">
        <v>68</v>
      </c>
      <c r="B69" s="200">
        <v>22</v>
      </c>
      <c r="C69" s="206">
        <v>5420100</v>
      </c>
      <c r="D69" s="206" t="s">
        <v>325</v>
      </c>
      <c r="E69" s="190">
        <v>7853200</v>
      </c>
      <c r="F69" s="191">
        <v>960000</v>
      </c>
      <c r="G69" s="206" t="s">
        <v>325</v>
      </c>
      <c r="H69" s="197" t="s">
        <v>436</v>
      </c>
      <c r="I69" s="205" t="str">
        <f>VLOOKUP(C69,Produkte!$A$1:$B$250,2,0)</f>
        <v>Kreisstraßen</v>
      </c>
      <c r="J69" s="205" t="s">
        <v>51</v>
      </c>
      <c r="K69" s="205" t="s">
        <v>500</v>
      </c>
      <c r="L69" s="194">
        <f t="shared" si="22"/>
        <v>0</v>
      </c>
      <c r="M69" s="194">
        <f t="shared" si="23"/>
        <v>625000</v>
      </c>
      <c r="N69" s="197">
        <v>0</v>
      </c>
      <c r="O69" s="196">
        <v>625000</v>
      </c>
      <c r="P69" s="197">
        <v>0</v>
      </c>
      <c r="Q69" s="196">
        <v>0</v>
      </c>
      <c r="R69" s="197">
        <v>0</v>
      </c>
      <c r="S69" s="196">
        <v>0</v>
      </c>
      <c r="T69" s="197">
        <v>0</v>
      </c>
      <c r="U69" s="196">
        <v>0</v>
      </c>
      <c r="V69" s="198">
        <f t="shared" ref="V69:V112" si="24">V68+N69-O69</f>
        <v>-22726650</v>
      </c>
      <c r="W69" s="198">
        <f t="shared" ref="W69:W112" si="25">W68+P68-Q68</f>
        <v>-37677000</v>
      </c>
      <c r="X69" s="195">
        <v>0</v>
      </c>
      <c r="Y69" s="195">
        <v>0</v>
      </c>
    </row>
    <row r="70" spans="1:25" s="106" customFormat="1" ht="67.5" x14ac:dyDescent="0.2">
      <c r="A70" s="265">
        <v>69</v>
      </c>
      <c r="B70" s="200" t="s">
        <v>358</v>
      </c>
      <c r="C70" s="206">
        <v>5420100</v>
      </c>
      <c r="D70" s="206"/>
      <c r="E70" s="190"/>
      <c r="F70" s="191"/>
      <c r="G70" s="206"/>
      <c r="H70" s="216"/>
      <c r="I70" s="205" t="s">
        <v>223</v>
      </c>
      <c r="J70" s="205" t="s">
        <v>511</v>
      </c>
      <c r="K70" s="205" t="s">
        <v>513</v>
      </c>
      <c r="L70" s="194">
        <f t="shared" si="22"/>
        <v>0</v>
      </c>
      <c r="M70" s="194">
        <f t="shared" si="23"/>
        <v>300000</v>
      </c>
      <c r="N70" s="197">
        <v>0</v>
      </c>
      <c r="O70" s="196">
        <v>300000</v>
      </c>
      <c r="P70" s="197">
        <v>0</v>
      </c>
      <c r="Q70" s="196">
        <v>0</v>
      </c>
      <c r="R70" s="197">
        <v>0</v>
      </c>
      <c r="S70" s="196">
        <v>0</v>
      </c>
      <c r="T70" s="197">
        <v>0</v>
      </c>
      <c r="U70" s="196">
        <v>0</v>
      </c>
      <c r="V70" s="198">
        <f t="shared" si="24"/>
        <v>-23026650</v>
      </c>
      <c r="W70" s="198">
        <f t="shared" si="25"/>
        <v>-37677000</v>
      </c>
      <c r="X70" s="195">
        <v>0</v>
      </c>
      <c r="Y70" s="195">
        <v>0</v>
      </c>
    </row>
    <row r="71" spans="1:25" ht="56.25" x14ac:dyDescent="0.2">
      <c r="A71" s="265">
        <v>70</v>
      </c>
      <c r="B71" s="200" t="s">
        <v>358</v>
      </c>
      <c r="C71" s="206">
        <v>5420100</v>
      </c>
      <c r="D71" s="206"/>
      <c r="E71" s="190"/>
      <c r="F71" s="191"/>
      <c r="G71" s="206"/>
      <c r="H71" s="216"/>
      <c r="I71" s="205" t="s">
        <v>223</v>
      </c>
      <c r="J71" s="205" t="s">
        <v>510</v>
      </c>
      <c r="K71" s="205" t="s">
        <v>512</v>
      </c>
      <c r="L71" s="194">
        <f t="shared" si="22"/>
        <v>0</v>
      </c>
      <c r="M71" s="194">
        <f t="shared" si="23"/>
        <v>360000</v>
      </c>
      <c r="N71" s="197">
        <v>0</v>
      </c>
      <c r="O71" s="196">
        <v>0</v>
      </c>
      <c r="P71" s="197">
        <v>0</v>
      </c>
      <c r="Q71" s="196">
        <v>360000</v>
      </c>
      <c r="R71" s="197">
        <v>0</v>
      </c>
      <c r="S71" s="196">
        <v>0</v>
      </c>
      <c r="T71" s="197">
        <v>0</v>
      </c>
      <c r="U71" s="196">
        <v>0</v>
      </c>
      <c r="V71" s="198">
        <f t="shared" si="24"/>
        <v>-23026650</v>
      </c>
      <c r="W71" s="198">
        <f t="shared" si="25"/>
        <v>-37677000</v>
      </c>
      <c r="X71" s="195">
        <v>0</v>
      </c>
      <c r="Y71" s="195">
        <v>0</v>
      </c>
    </row>
    <row r="72" spans="1:25" ht="22.5" x14ac:dyDescent="0.2">
      <c r="A72" s="265">
        <v>71</v>
      </c>
      <c r="B72" s="200" t="s">
        <v>358</v>
      </c>
      <c r="C72" s="206">
        <v>1140200</v>
      </c>
      <c r="D72" s="206"/>
      <c r="E72" s="190"/>
      <c r="F72" s="191"/>
      <c r="G72" s="206"/>
      <c r="H72" s="216"/>
      <c r="I72" s="205" t="s">
        <v>97</v>
      </c>
      <c r="J72" s="205" t="s">
        <v>555</v>
      </c>
      <c r="K72" s="205" t="s">
        <v>555</v>
      </c>
      <c r="L72" s="194">
        <f t="shared" si="22"/>
        <v>0</v>
      </c>
      <c r="M72" s="194">
        <f t="shared" si="23"/>
        <v>350000</v>
      </c>
      <c r="N72" s="197">
        <v>0</v>
      </c>
      <c r="O72" s="196">
        <v>350000</v>
      </c>
      <c r="P72" s="197">
        <v>0</v>
      </c>
      <c r="Q72" s="196">
        <v>0</v>
      </c>
      <c r="R72" s="197">
        <v>0</v>
      </c>
      <c r="S72" s="196">
        <v>0</v>
      </c>
      <c r="T72" s="197">
        <v>0</v>
      </c>
      <c r="U72" s="196">
        <v>0</v>
      </c>
      <c r="V72" s="198">
        <f t="shared" si="24"/>
        <v>-23376650</v>
      </c>
      <c r="W72" s="198">
        <f t="shared" si="25"/>
        <v>-38037000</v>
      </c>
      <c r="X72" s="195">
        <v>0</v>
      </c>
      <c r="Y72" s="195">
        <v>0</v>
      </c>
    </row>
    <row r="73" spans="1:25" x14ac:dyDescent="0.2">
      <c r="A73" s="265">
        <v>72</v>
      </c>
      <c r="B73" s="200" t="s">
        <v>358</v>
      </c>
      <c r="C73" s="206">
        <v>5420100</v>
      </c>
      <c r="D73" s="206"/>
      <c r="E73" s="190"/>
      <c r="F73" s="191"/>
      <c r="G73" s="206"/>
      <c r="H73" s="207" t="s">
        <v>435</v>
      </c>
      <c r="I73" s="205" t="str">
        <f>VLOOKUP(C73,Produkte!$A$1:$B$250,2,0)</f>
        <v>Kreisstraßen</v>
      </c>
      <c r="J73" s="205" t="s">
        <v>372</v>
      </c>
      <c r="K73" s="205" t="s">
        <v>373</v>
      </c>
      <c r="L73" s="194">
        <f t="shared" si="22"/>
        <v>0</v>
      </c>
      <c r="M73" s="194">
        <f t="shared" si="23"/>
        <v>1700000</v>
      </c>
      <c r="N73" s="197">
        <v>0</v>
      </c>
      <c r="O73" s="196">
        <v>0</v>
      </c>
      <c r="P73" s="197">
        <v>0</v>
      </c>
      <c r="Q73" s="196">
        <v>0</v>
      </c>
      <c r="R73" s="197">
        <v>0</v>
      </c>
      <c r="S73" s="196">
        <v>550000</v>
      </c>
      <c r="T73" s="197">
        <v>0</v>
      </c>
      <c r="U73" s="196">
        <v>1150000</v>
      </c>
      <c r="V73" s="198">
        <f t="shared" si="24"/>
        <v>-23376650</v>
      </c>
      <c r="W73" s="198">
        <f t="shared" si="25"/>
        <v>-38037000</v>
      </c>
      <c r="X73" s="195">
        <v>500000</v>
      </c>
      <c r="Y73" s="195">
        <v>0</v>
      </c>
    </row>
    <row r="74" spans="1:25" ht="67.5" x14ac:dyDescent="0.2">
      <c r="A74" s="265">
        <v>73</v>
      </c>
      <c r="B74" s="200" t="s">
        <v>358</v>
      </c>
      <c r="C74" s="206">
        <v>5420100</v>
      </c>
      <c r="D74" s="206"/>
      <c r="E74" s="190"/>
      <c r="F74" s="191"/>
      <c r="G74" s="206"/>
      <c r="H74" s="197"/>
      <c r="I74" s="205" t="s">
        <v>223</v>
      </c>
      <c r="J74" s="205" t="s">
        <v>470</v>
      </c>
      <c r="K74" s="205" t="s">
        <v>471</v>
      </c>
      <c r="L74" s="194">
        <f t="shared" si="22"/>
        <v>0</v>
      </c>
      <c r="M74" s="194">
        <f t="shared" si="23"/>
        <v>1700000</v>
      </c>
      <c r="N74" s="197">
        <v>0</v>
      </c>
      <c r="O74" s="196">
        <v>100000</v>
      </c>
      <c r="P74" s="197">
        <v>0</v>
      </c>
      <c r="Q74" s="196">
        <v>100000</v>
      </c>
      <c r="R74" s="197">
        <v>0</v>
      </c>
      <c r="S74" s="196">
        <v>1500000</v>
      </c>
      <c r="T74" s="197">
        <v>0</v>
      </c>
      <c r="U74" s="196">
        <v>0</v>
      </c>
      <c r="V74" s="198">
        <f t="shared" si="24"/>
        <v>-23476650</v>
      </c>
      <c r="W74" s="198">
        <f t="shared" si="25"/>
        <v>-38037000</v>
      </c>
      <c r="X74" s="195">
        <v>0</v>
      </c>
      <c r="Y74" s="195">
        <v>0</v>
      </c>
    </row>
    <row r="75" spans="1:25" ht="33.75" x14ac:dyDescent="0.2">
      <c r="A75" s="265">
        <v>74</v>
      </c>
      <c r="B75" s="200">
        <v>22</v>
      </c>
      <c r="C75" s="206">
        <v>5420100</v>
      </c>
      <c r="D75" s="206" t="s">
        <v>325</v>
      </c>
      <c r="E75" s="190">
        <v>7853200</v>
      </c>
      <c r="F75" s="191">
        <v>960000</v>
      </c>
      <c r="G75" s="206" t="s">
        <v>325</v>
      </c>
      <c r="H75" s="200" t="s">
        <v>418</v>
      </c>
      <c r="I75" s="205" t="str">
        <f>VLOOKUP(C75,Produkte!$A$1:$B$250,2,0)</f>
        <v>Kreisstraßen</v>
      </c>
      <c r="J75" s="205" t="s">
        <v>475</v>
      </c>
      <c r="K75" s="205" t="s">
        <v>476</v>
      </c>
      <c r="L75" s="194">
        <f t="shared" si="22"/>
        <v>0</v>
      </c>
      <c r="M75" s="194">
        <f t="shared" si="23"/>
        <v>1510000</v>
      </c>
      <c r="N75" s="197">
        <v>0</v>
      </c>
      <c r="O75" s="196">
        <v>110000</v>
      </c>
      <c r="P75" s="197">
        <v>0</v>
      </c>
      <c r="Q75" s="196">
        <v>700000</v>
      </c>
      <c r="R75" s="195">
        <v>0</v>
      </c>
      <c r="S75" s="196">
        <v>700000</v>
      </c>
      <c r="T75" s="197">
        <v>0</v>
      </c>
      <c r="U75" s="196">
        <v>0</v>
      </c>
      <c r="V75" s="198">
        <f t="shared" si="24"/>
        <v>-23586650</v>
      </c>
      <c r="W75" s="198">
        <f t="shared" si="25"/>
        <v>-38137000</v>
      </c>
      <c r="X75" s="195">
        <v>700000</v>
      </c>
      <c r="Y75" s="195">
        <v>0</v>
      </c>
    </row>
    <row r="76" spans="1:25" ht="90" x14ac:dyDescent="0.2">
      <c r="A76" s="265">
        <v>75</v>
      </c>
      <c r="B76" s="200" t="s">
        <v>358</v>
      </c>
      <c r="C76" s="206">
        <v>5420100</v>
      </c>
      <c r="D76" s="206"/>
      <c r="E76" s="190"/>
      <c r="F76" s="191"/>
      <c r="G76" s="206"/>
      <c r="H76" s="200"/>
      <c r="I76" s="205" t="s">
        <v>223</v>
      </c>
      <c r="J76" s="205" t="s">
        <v>724</v>
      </c>
      <c r="K76" s="205" t="s">
        <v>725</v>
      </c>
      <c r="L76" s="194">
        <f t="shared" ref="L76" si="26">N76+P76+R76+T76</f>
        <v>0</v>
      </c>
      <c r="M76" s="194">
        <f t="shared" ref="M76" si="27">O76+Q76+S76+U76</f>
        <v>810000</v>
      </c>
      <c r="N76" s="197">
        <v>0</v>
      </c>
      <c r="O76" s="196">
        <v>110000</v>
      </c>
      <c r="P76" s="197">
        <v>0</v>
      </c>
      <c r="Q76" s="196">
        <v>0</v>
      </c>
      <c r="R76" s="195">
        <v>0</v>
      </c>
      <c r="S76" s="196">
        <v>0</v>
      </c>
      <c r="T76" s="197">
        <v>0</v>
      </c>
      <c r="U76" s="196">
        <v>700000</v>
      </c>
      <c r="V76" s="198">
        <f t="shared" si="24"/>
        <v>-23696650</v>
      </c>
      <c r="W76" s="198">
        <f t="shared" si="25"/>
        <v>-38837000</v>
      </c>
      <c r="X76" s="195">
        <v>0</v>
      </c>
      <c r="Y76" s="195">
        <v>0</v>
      </c>
    </row>
    <row r="77" spans="1:25" ht="78.75" x14ac:dyDescent="0.2">
      <c r="A77" s="265">
        <v>76</v>
      </c>
      <c r="B77" s="200" t="s">
        <v>358</v>
      </c>
      <c r="C77" s="206">
        <v>5510210</v>
      </c>
      <c r="D77" s="206"/>
      <c r="E77" s="190"/>
      <c r="F77" s="191"/>
      <c r="G77" s="206"/>
      <c r="H77" s="216"/>
      <c r="I77" s="205" t="s">
        <v>227</v>
      </c>
      <c r="J77" s="205" t="s">
        <v>526</v>
      </c>
      <c r="K77" s="205" t="s">
        <v>524</v>
      </c>
      <c r="L77" s="194">
        <f t="shared" si="22"/>
        <v>367500</v>
      </c>
      <c r="M77" s="194">
        <f t="shared" si="23"/>
        <v>570000</v>
      </c>
      <c r="N77" s="197">
        <v>0</v>
      </c>
      <c r="O77" s="196">
        <v>80000</v>
      </c>
      <c r="P77" s="197">
        <v>0</v>
      </c>
      <c r="Q77" s="196">
        <v>0</v>
      </c>
      <c r="R77" s="197">
        <v>367500</v>
      </c>
      <c r="S77" s="196">
        <v>490000</v>
      </c>
      <c r="T77" s="197">
        <v>0</v>
      </c>
      <c r="U77" s="196">
        <v>0</v>
      </c>
      <c r="V77" s="198">
        <f t="shared" si="24"/>
        <v>-23776650</v>
      </c>
      <c r="W77" s="198">
        <f t="shared" si="25"/>
        <v>-38837000</v>
      </c>
      <c r="X77" s="195">
        <v>0</v>
      </c>
      <c r="Y77" s="195">
        <v>0</v>
      </c>
    </row>
    <row r="78" spans="1:25" ht="22.5" x14ac:dyDescent="0.2">
      <c r="A78" s="265">
        <v>77</v>
      </c>
      <c r="B78" s="200" t="s">
        <v>358</v>
      </c>
      <c r="C78" s="206">
        <v>5510210</v>
      </c>
      <c r="D78" s="206"/>
      <c r="E78" s="190"/>
      <c r="F78" s="191"/>
      <c r="G78" s="206"/>
      <c r="H78" s="216"/>
      <c r="I78" s="205" t="s">
        <v>227</v>
      </c>
      <c r="J78" s="211" t="s">
        <v>456</v>
      </c>
      <c r="K78" s="211" t="s">
        <v>456</v>
      </c>
      <c r="L78" s="194">
        <f t="shared" si="22"/>
        <v>120000</v>
      </c>
      <c r="M78" s="194">
        <f t="shared" si="23"/>
        <v>200000</v>
      </c>
      <c r="N78" s="197">
        <v>120000</v>
      </c>
      <c r="O78" s="196">
        <v>200000</v>
      </c>
      <c r="P78" s="197">
        <v>0</v>
      </c>
      <c r="Q78" s="196">
        <v>0</v>
      </c>
      <c r="R78" s="197">
        <v>0</v>
      </c>
      <c r="S78" s="196">
        <v>0</v>
      </c>
      <c r="T78" s="197">
        <v>0</v>
      </c>
      <c r="U78" s="196">
        <v>0</v>
      </c>
      <c r="V78" s="198">
        <f t="shared" si="24"/>
        <v>-23856650</v>
      </c>
      <c r="W78" s="198">
        <f t="shared" si="25"/>
        <v>-38837000</v>
      </c>
      <c r="X78" s="195">
        <v>0</v>
      </c>
      <c r="Y78" s="195">
        <v>0</v>
      </c>
    </row>
    <row r="79" spans="1:25" ht="22.5" x14ac:dyDescent="0.2">
      <c r="A79" s="265">
        <v>78</v>
      </c>
      <c r="B79" s="200" t="s">
        <v>319</v>
      </c>
      <c r="C79" s="206">
        <v>2510100</v>
      </c>
      <c r="D79" s="206"/>
      <c r="E79" s="190"/>
      <c r="F79" s="191"/>
      <c r="G79" s="206"/>
      <c r="H79" s="237"/>
      <c r="I79" s="240" t="s">
        <v>541</v>
      </c>
      <c r="J79" s="205" t="s">
        <v>542</v>
      </c>
      <c r="K79" s="205" t="s">
        <v>671</v>
      </c>
      <c r="L79" s="194">
        <f t="shared" si="22"/>
        <v>0</v>
      </c>
      <c r="M79" s="194">
        <f t="shared" si="23"/>
        <v>950000</v>
      </c>
      <c r="N79" s="197">
        <v>0</v>
      </c>
      <c r="O79" s="196">
        <v>250000</v>
      </c>
      <c r="P79" s="197">
        <v>0</v>
      </c>
      <c r="Q79" s="196">
        <v>600000</v>
      </c>
      <c r="R79" s="197">
        <v>0</v>
      </c>
      <c r="S79" s="196">
        <v>100000</v>
      </c>
      <c r="T79" s="197">
        <v>0</v>
      </c>
      <c r="U79" s="196">
        <v>0</v>
      </c>
      <c r="V79" s="198">
        <f t="shared" si="24"/>
        <v>-24106650</v>
      </c>
      <c r="W79" s="198">
        <f t="shared" si="25"/>
        <v>-38837000</v>
      </c>
      <c r="X79" s="195">
        <v>100000</v>
      </c>
      <c r="Y79" s="195">
        <v>0</v>
      </c>
    </row>
    <row r="80" spans="1:25" ht="123.75" x14ac:dyDescent="0.2">
      <c r="A80" s="265">
        <v>79</v>
      </c>
      <c r="B80" s="200" t="s">
        <v>320</v>
      </c>
      <c r="C80" s="206">
        <v>3660004</v>
      </c>
      <c r="D80" s="206"/>
      <c r="E80" s="190"/>
      <c r="F80" s="191"/>
      <c r="G80" s="206"/>
      <c r="H80" s="197">
        <v>0</v>
      </c>
      <c r="I80" s="205" t="str">
        <f>VLOOKUP(C80,Produkte!$A$1:$B$268,2,0)</f>
        <v>Zerum Ueckermünde</v>
      </c>
      <c r="J80" s="205" t="s">
        <v>723</v>
      </c>
      <c r="K80" s="205" t="s">
        <v>394</v>
      </c>
      <c r="L80" s="194">
        <f t="shared" si="22"/>
        <v>130000</v>
      </c>
      <c r="M80" s="194">
        <f t="shared" si="23"/>
        <v>310000</v>
      </c>
      <c r="N80" s="197">
        <v>0</v>
      </c>
      <c r="O80" s="196">
        <v>50000</v>
      </c>
      <c r="P80" s="197">
        <v>100000</v>
      </c>
      <c r="Q80" s="196">
        <v>200000</v>
      </c>
      <c r="R80" s="197">
        <v>30000</v>
      </c>
      <c r="S80" s="196">
        <v>60000</v>
      </c>
      <c r="T80" s="197">
        <v>0</v>
      </c>
      <c r="U80" s="196">
        <v>0</v>
      </c>
      <c r="V80" s="198">
        <f t="shared" si="24"/>
        <v>-24156650</v>
      </c>
      <c r="W80" s="198">
        <f t="shared" si="25"/>
        <v>-39437000</v>
      </c>
      <c r="X80" s="195">
        <v>0</v>
      </c>
      <c r="Y80" s="195">
        <v>0</v>
      </c>
    </row>
    <row r="81" spans="1:25" ht="33.75" x14ac:dyDescent="0.2">
      <c r="A81" s="265">
        <v>80</v>
      </c>
      <c r="B81" s="200" t="s">
        <v>358</v>
      </c>
      <c r="C81" s="206">
        <v>5420100</v>
      </c>
      <c r="D81" s="206"/>
      <c r="E81" s="190"/>
      <c r="F81" s="191"/>
      <c r="G81" s="206"/>
      <c r="H81" s="216"/>
      <c r="I81" s="205" t="s">
        <v>223</v>
      </c>
      <c r="J81" s="205" t="s">
        <v>535</v>
      </c>
      <c r="K81" s="205" t="s">
        <v>536</v>
      </c>
      <c r="L81" s="194">
        <f t="shared" si="22"/>
        <v>0</v>
      </c>
      <c r="M81" s="194">
        <f t="shared" si="23"/>
        <v>70000</v>
      </c>
      <c r="N81" s="197">
        <v>0</v>
      </c>
      <c r="O81" s="196">
        <v>70000</v>
      </c>
      <c r="P81" s="197">
        <v>0</v>
      </c>
      <c r="Q81" s="196">
        <v>0</v>
      </c>
      <c r="R81" s="197">
        <v>0</v>
      </c>
      <c r="S81" s="196">
        <v>0</v>
      </c>
      <c r="T81" s="197">
        <v>0</v>
      </c>
      <c r="U81" s="196">
        <v>0</v>
      </c>
      <c r="V81" s="198">
        <f t="shared" si="24"/>
        <v>-24226650</v>
      </c>
      <c r="W81" s="198">
        <f t="shared" si="25"/>
        <v>-39537000</v>
      </c>
      <c r="X81" s="195">
        <v>0</v>
      </c>
      <c r="Y81" s="195">
        <v>0</v>
      </c>
    </row>
    <row r="82" spans="1:25" ht="22.5" x14ac:dyDescent="0.2">
      <c r="A82" s="265">
        <v>81</v>
      </c>
      <c r="B82" s="200" t="s">
        <v>358</v>
      </c>
      <c r="C82" s="206">
        <v>5420100</v>
      </c>
      <c r="D82" s="206"/>
      <c r="E82" s="190"/>
      <c r="F82" s="191"/>
      <c r="G82" s="206"/>
      <c r="H82" s="216"/>
      <c r="I82" s="205" t="s">
        <v>223</v>
      </c>
      <c r="J82" s="205" t="s">
        <v>527</v>
      </c>
      <c r="K82" s="205" t="s">
        <v>528</v>
      </c>
      <c r="L82" s="194">
        <f t="shared" si="22"/>
        <v>0</v>
      </c>
      <c r="M82" s="194">
        <f t="shared" si="23"/>
        <v>2611000</v>
      </c>
      <c r="N82" s="197">
        <v>0</v>
      </c>
      <c r="O82" s="196">
        <v>0</v>
      </c>
      <c r="P82" s="197">
        <v>0</v>
      </c>
      <c r="Q82" s="196">
        <v>100000</v>
      </c>
      <c r="R82" s="197">
        <v>0</v>
      </c>
      <c r="S82" s="196">
        <v>170000</v>
      </c>
      <c r="T82" s="197">
        <v>0</v>
      </c>
      <c r="U82" s="196">
        <v>2341000</v>
      </c>
      <c r="V82" s="198">
        <f t="shared" si="24"/>
        <v>-24226650</v>
      </c>
      <c r="W82" s="198">
        <f t="shared" si="25"/>
        <v>-39537000</v>
      </c>
      <c r="X82" s="195">
        <v>0</v>
      </c>
      <c r="Y82" s="195">
        <v>0</v>
      </c>
    </row>
    <row r="83" spans="1:25" ht="78.75" x14ac:dyDescent="0.2">
      <c r="A83" s="265">
        <v>82</v>
      </c>
      <c r="B83" s="200">
        <v>22</v>
      </c>
      <c r="C83" s="206">
        <v>5420100</v>
      </c>
      <c r="D83" s="206" t="s">
        <v>325</v>
      </c>
      <c r="E83" s="190">
        <v>7853200</v>
      </c>
      <c r="F83" s="191">
        <v>960000</v>
      </c>
      <c r="G83" s="206" t="s">
        <v>325</v>
      </c>
      <c r="H83" s="207" t="s">
        <v>430</v>
      </c>
      <c r="I83" s="205" t="str">
        <f>VLOOKUP(C83,Produkte!$A$1:$B$250,2,0)</f>
        <v>Kreisstraßen</v>
      </c>
      <c r="J83" s="205" t="s">
        <v>30</v>
      </c>
      <c r="K83" s="205" t="s">
        <v>489</v>
      </c>
      <c r="L83" s="194">
        <f t="shared" ref="L83:L106" si="28">N83+P83+R83+T83</f>
        <v>0</v>
      </c>
      <c r="M83" s="194">
        <f t="shared" ref="M83:M106" si="29">O83+Q83+S83+U83</f>
        <v>615000</v>
      </c>
      <c r="N83" s="197">
        <v>0</v>
      </c>
      <c r="O83" s="196">
        <v>15000</v>
      </c>
      <c r="P83" s="197">
        <v>0</v>
      </c>
      <c r="Q83" s="196">
        <v>600000</v>
      </c>
      <c r="R83" s="197">
        <v>0</v>
      </c>
      <c r="S83" s="196">
        <v>0</v>
      </c>
      <c r="T83" s="197">
        <v>0</v>
      </c>
      <c r="U83" s="196">
        <v>0</v>
      </c>
      <c r="V83" s="198">
        <f t="shared" si="24"/>
        <v>-24241650</v>
      </c>
      <c r="W83" s="198">
        <f t="shared" si="25"/>
        <v>-39637000</v>
      </c>
      <c r="X83" s="195">
        <v>0</v>
      </c>
      <c r="Y83" s="195">
        <v>0</v>
      </c>
    </row>
    <row r="84" spans="1:25" x14ac:dyDescent="0.2">
      <c r="A84" s="265">
        <v>83</v>
      </c>
      <c r="B84" s="200">
        <v>22</v>
      </c>
      <c r="C84" s="206">
        <v>5420100</v>
      </c>
      <c r="D84" s="206" t="s">
        <v>325</v>
      </c>
      <c r="E84" s="190">
        <v>7853200</v>
      </c>
      <c r="F84" s="191">
        <v>960000</v>
      </c>
      <c r="G84" s="206" t="s">
        <v>325</v>
      </c>
      <c r="H84" s="197">
        <v>0</v>
      </c>
      <c r="I84" s="205" t="str">
        <f>VLOOKUP(C84,Produkte!$A$1:$B$250,2,0)</f>
        <v>Kreisstraßen</v>
      </c>
      <c r="J84" s="205" t="s">
        <v>399</v>
      </c>
      <c r="K84" s="205" t="s">
        <v>519</v>
      </c>
      <c r="L84" s="194">
        <f t="shared" si="28"/>
        <v>0</v>
      </c>
      <c r="M84" s="194">
        <f t="shared" si="29"/>
        <v>2750000</v>
      </c>
      <c r="N84" s="197">
        <v>0</v>
      </c>
      <c r="O84" s="196">
        <v>250000</v>
      </c>
      <c r="P84" s="197">
        <v>0</v>
      </c>
      <c r="Q84" s="196">
        <v>2500000</v>
      </c>
      <c r="R84" s="197">
        <v>0</v>
      </c>
      <c r="S84" s="196">
        <v>0</v>
      </c>
      <c r="T84" s="197">
        <v>0</v>
      </c>
      <c r="U84" s="196">
        <v>0</v>
      </c>
      <c r="V84" s="198">
        <f t="shared" si="24"/>
        <v>-24491650</v>
      </c>
      <c r="W84" s="198">
        <f t="shared" si="25"/>
        <v>-40237000</v>
      </c>
      <c r="X84" s="195">
        <v>0</v>
      </c>
      <c r="Y84" s="195">
        <v>0</v>
      </c>
    </row>
    <row r="85" spans="1:25" ht="56.25" x14ac:dyDescent="0.2">
      <c r="A85" s="265">
        <v>84</v>
      </c>
      <c r="B85" s="200" t="s">
        <v>358</v>
      </c>
      <c r="C85" s="206">
        <v>5420100</v>
      </c>
      <c r="D85" s="206"/>
      <c r="E85" s="190"/>
      <c r="F85" s="191"/>
      <c r="G85" s="206"/>
      <c r="H85" s="216"/>
      <c r="I85" s="205" t="s">
        <v>223</v>
      </c>
      <c r="J85" s="205" t="s">
        <v>508</v>
      </c>
      <c r="K85" s="205" t="s">
        <v>509</v>
      </c>
      <c r="L85" s="194">
        <f t="shared" si="28"/>
        <v>0</v>
      </c>
      <c r="M85" s="194">
        <f t="shared" si="29"/>
        <v>670000</v>
      </c>
      <c r="N85" s="197">
        <v>0</v>
      </c>
      <c r="O85" s="196">
        <v>70000</v>
      </c>
      <c r="P85" s="197">
        <v>0</v>
      </c>
      <c r="Q85" s="196">
        <v>600000</v>
      </c>
      <c r="R85" s="197">
        <v>0</v>
      </c>
      <c r="S85" s="196">
        <v>0</v>
      </c>
      <c r="T85" s="197">
        <v>0</v>
      </c>
      <c r="U85" s="196">
        <v>0</v>
      </c>
      <c r="V85" s="198">
        <f t="shared" si="24"/>
        <v>-24561650</v>
      </c>
      <c r="W85" s="198">
        <f t="shared" si="25"/>
        <v>-42737000</v>
      </c>
      <c r="X85" s="195">
        <v>0</v>
      </c>
      <c r="Y85" s="195">
        <v>0</v>
      </c>
    </row>
    <row r="86" spans="1:25" ht="33.75" x14ac:dyDescent="0.2">
      <c r="A86" s="265">
        <v>85</v>
      </c>
      <c r="B86" s="200" t="s">
        <v>358</v>
      </c>
      <c r="C86" s="206">
        <v>1140200</v>
      </c>
      <c r="D86" s="206"/>
      <c r="E86" s="190"/>
      <c r="F86" s="191"/>
      <c r="G86" s="206"/>
      <c r="H86" s="216"/>
      <c r="I86" s="205" t="s">
        <v>97</v>
      </c>
      <c r="J86" s="205" t="s">
        <v>557</v>
      </c>
      <c r="K86" s="205" t="s">
        <v>557</v>
      </c>
      <c r="L86" s="194">
        <f t="shared" si="28"/>
        <v>0</v>
      </c>
      <c r="M86" s="194">
        <f t="shared" si="29"/>
        <v>3750000</v>
      </c>
      <c r="N86" s="197">
        <v>0</v>
      </c>
      <c r="O86" s="196">
        <v>0</v>
      </c>
      <c r="P86" s="197">
        <v>0</v>
      </c>
      <c r="Q86" s="196">
        <v>500000</v>
      </c>
      <c r="R86" s="197">
        <v>0</v>
      </c>
      <c r="S86" s="196">
        <v>500000</v>
      </c>
      <c r="T86" s="197">
        <v>0</v>
      </c>
      <c r="U86" s="196">
        <v>2750000</v>
      </c>
      <c r="V86" s="198">
        <f t="shared" si="24"/>
        <v>-24561650</v>
      </c>
      <c r="W86" s="198">
        <f t="shared" si="25"/>
        <v>-43337000</v>
      </c>
      <c r="X86" s="195">
        <v>0</v>
      </c>
      <c r="Y86" s="195">
        <v>0</v>
      </c>
    </row>
    <row r="87" spans="1:25" ht="22.5" x14ac:dyDescent="0.2">
      <c r="A87" s="265">
        <v>86</v>
      </c>
      <c r="B87" s="200" t="s">
        <v>358</v>
      </c>
      <c r="C87" s="206">
        <v>1140200</v>
      </c>
      <c r="D87" s="206"/>
      <c r="E87" s="190"/>
      <c r="F87" s="191"/>
      <c r="G87" s="206"/>
      <c r="H87" s="216"/>
      <c r="I87" s="205" t="s">
        <v>97</v>
      </c>
      <c r="J87" s="241" t="s">
        <v>554</v>
      </c>
      <c r="K87" s="205" t="s">
        <v>554</v>
      </c>
      <c r="L87" s="194">
        <f t="shared" si="28"/>
        <v>0</v>
      </c>
      <c r="M87" s="194">
        <f t="shared" si="29"/>
        <v>5405000</v>
      </c>
      <c r="N87" s="197">
        <v>0</v>
      </c>
      <c r="O87" s="196">
        <v>0</v>
      </c>
      <c r="P87" s="197">
        <v>0</v>
      </c>
      <c r="Q87" s="196">
        <v>1080000</v>
      </c>
      <c r="R87" s="197">
        <v>0</v>
      </c>
      <c r="S87" s="196">
        <v>2750000</v>
      </c>
      <c r="T87" s="197">
        <v>0</v>
      </c>
      <c r="U87" s="196">
        <v>1575000</v>
      </c>
      <c r="V87" s="198">
        <f t="shared" si="24"/>
        <v>-24561650</v>
      </c>
      <c r="W87" s="198">
        <f t="shared" si="25"/>
        <v>-43837000</v>
      </c>
      <c r="X87" s="195">
        <v>0</v>
      </c>
      <c r="Y87" s="195">
        <v>0</v>
      </c>
    </row>
    <row r="88" spans="1:25" ht="78.75" x14ac:dyDescent="0.2">
      <c r="A88" s="265">
        <v>87</v>
      </c>
      <c r="B88" s="200" t="s">
        <v>358</v>
      </c>
      <c r="C88" s="206">
        <v>5510210</v>
      </c>
      <c r="D88" s="206"/>
      <c r="E88" s="190"/>
      <c r="F88" s="191"/>
      <c r="G88" s="206"/>
      <c r="H88" s="216"/>
      <c r="I88" s="205" t="s">
        <v>227</v>
      </c>
      <c r="J88" s="211" t="s">
        <v>525</v>
      </c>
      <c r="K88" s="205" t="s">
        <v>524</v>
      </c>
      <c r="L88" s="194">
        <f t="shared" si="28"/>
        <v>591000</v>
      </c>
      <c r="M88" s="194">
        <f t="shared" si="29"/>
        <v>917500</v>
      </c>
      <c r="N88" s="197">
        <v>0</v>
      </c>
      <c r="O88" s="196">
        <v>130000</v>
      </c>
      <c r="P88" s="197">
        <v>0</v>
      </c>
      <c r="Q88" s="196">
        <v>0</v>
      </c>
      <c r="R88" s="197">
        <v>591000</v>
      </c>
      <c r="S88" s="196">
        <v>787500</v>
      </c>
      <c r="T88" s="197">
        <v>0</v>
      </c>
      <c r="U88" s="196">
        <v>0</v>
      </c>
      <c r="V88" s="198">
        <f t="shared" si="24"/>
        <v>-24691650</v>
      </c>
      <c r="W88" s="198">
        <f t="shared" si="25"/>
        <v>-44917000</v>
      </c>
      <c r="X88" s="195">
        <v>0</v>
      </c>
      <c r="Y88" s="195">
        <v>0</v>
      </c>
    </row>
    <row r="89" spans="1:25" ht="22.5" x14ac:dyDescent="0.2">
      <c r="A89" s="265">
        <v>88</v>
      </c>
      <c r="B89" s="200" t="s">
        <v>319</v>
      </c>
      <c r="C89" s="206">
        <v>2510100</v>
      </c>
      <c r="D89" s="206" t="s">
        <v>325</v>
      </c>
      <c r="E89" s="206"/>
      <c r="F89" s="202"/>
      <c r="G89" s="206" t="s">
        <v>325</v>
      </c>
      <c r="H89" s="207" t="s">
        <v>432</v>
      </c>
      <c r="I89" s="205" t="str">
        <f>VLOOKUP(C89,Produkte!$A$1:$B$250,2,0)</f>
        <v>Atelier Otto-Niemeyer-Holstein</v>
      </c>
      <c r="J89" s="205" t="s">
        <v>59</v>
      </c>
      <c r="K89" s="205" t="s">
        <v>60</v>
      </c>
      <c r="L89" s="194">
        <f t="shared" si="28"/>
        <v>0</v>
      </c>
      <c r="M89" s="194">
        <f t="shared" si="29"/>
        <v>350000</v>
      </c>
      <c r="N89" s="197">
        <v>0</v>
      </c>
      <c r="O89" s="196">
        <v>50000</v>
      </c>
      <c r="P89" s="197">
        <v>0</v>
      </c>
      <c r="Q89" s="196">
        <v>300000</v>
      </c>
      <c r="R89" s="197">
        <v>0</v>
      </c>
      <c r="S89" s="196">
        <v>0</v>
      </c>
      <c r="T89" s="197">
        <v>0</v>
      </c>
      <c r="U89" s="196">
        <v>0</v>
      </c>
      <c r="V89" s="198">
        <f t="shared" si="24"/>
        <v>-24741650</v>
      </c>
      <c r="W89" s="198">
        <f t="shared" si="25"/>
        <v>-44917000</v>
      </c>
      <c r="X89" s="195">
        <v>0</v>
      </c>
      <c r="Y89" s="195">
        <v>0</v>
      </c>
    </row>
    <row r="90" spans="1:25" ht="67.5" x14ac:dyDescent="0.2">
      <c r="A90" s="265">
        <v>89</v>
      </c>
      <c r="B90" s="200">
        <v>22</v>
      </c>
      <c r="C90" s="206">
        <v>5420100</v>
      </c>
      <c r="D90" s="206" t="s">
        <v>325</v>
      </c>
      <c r="E90" s="190">
        <v>7853200</v>
      </c>
      <c r="F90" s="191">
        <v>960000</v>
      </c>
      <c r="G90" s="206" t="s">
        <v>325</v>
      </c>
      <c r="H90" s="200" t="s">
        <v>419</v>
      </c>
      <c r="I90" s="205" t="str">
        <f>VLOOKUP(C90,Produkte!$A$1:$B$250,2,0)</f>
        <v>Kreisstraßen</v>
      </c>
      <c r="J90" s="205" t="s">
        <v>676</v>
      </c>
      <c r="K90" s="205" t="s">
        <v>481</v>
      </c>
      <c r="L90" s="194">
        <f t="shared" si="28"/>
        <v>0</v>
      </c>
      <c r="M90" s="194">
        <f t="shared" si="29"/>
        <v>30000</v>
      </c>
      <c r="N90" s="195">
        <v>0</v>
      </c>
      <c r="O90" s="196">
        <v>0</v>
      </c>
      <c r="P90" s="195">
        <v>0</v>
      </c>
      <c r="Q90" s="196">
        <v>30000</v>
      </c>
      <c r="R90" s="195">
        <v>0</v>
      </c>
      <c r="S90" s="196">
        <v>0</v>
      </c>
      <c r="T90" s="195">
        <v>0</v>
      </c>
      <c r="U90" s="196">
        <v>0</v>
      </c>
      <c r="V90" s="198">
        <f t="shared" si="24"/>
        <v>-24741650</v>
      </c>
      <c r="W90" s="198">
        <f t="shared" si="25"/>
        <v>-45217000</v>
      </c>
      <c r="X90" s="195">
        <v>0</v>
      </c>
      <c r="Y90" s="195">
        <v>0</v>
      </c>
    </row>
    <row r="91" spans="1:25" ht="33.75" x14ac:dyDescent="0.2">
      <c r="A91" s="265">
        <v>90</v>
      </c>
      <c r="B91" s="200" t="s">
        <v>358</v>
      </c>
      <c r="C91" s="206">
        <v>5420100</v>
      </c>
      <c r="D91" s="206"/>
      <c r="E91" s="190"/>
      <c r="F91" s="191"/>
      <c r="G91" s="206"/>
      <c r="H91" s="216"/>
      <c r="I91" s="205" t="s">
        <v>223</v>
      </c>
      <c r="J91" s="205" t="s">
        <v>533</v>
      </c>
      <c r="K91" s="205" t="s">
        <v>534</v>
      </c>
      <c r="L91" s="194">
        <f t="shared" si="28"/>
        <v>0</v>
      </c>
      <c r="M91" s="194">
        <f t="shared" si="29"/>
        <v>1060000</v>
      </c>
      <c r="N91" s="197">
        <v>0</v>
      </c>
      <c r="O91" s="196">
        <v>0</v>
      </c>
      <c r="P91" s="197">
        <v>0</v>
      </c>
      <c r="Q91" s="196">
        <v>100000</v>
      </c>
      <c r="R91" s="197">
        <v>0</v>
      </c>
      <c r="S91" s="196">
        <v>960000</v>
      </c>
      <c r="T91" s="197">
        <v>0</v>
      </c>
      <c r="U91" s="196">
        <v>0</v>
      </c>
      <c r="V91" s="198">
        <f t="shared" si="24"/>
        <v>-24741650</v>
      </c>
      <c r="W91" s="198">
        <f t="shared" si="25"/>
        <v>-45247000</v>
      </c>
      <c r="X91" s="195">
        <v>0</v>
      </c>
      <c r="Y91" s="195">
        <v>0</v>
      </c>
    </row>
    <row r="92" spans="1:25" ht="33.75" x14ac:dyDescent="0.2">
      <c r="A92" s="265">
        <v>91</v>
      </c>
      <c r="B92" s="200">
        <v>22</v>
      </c>
      <c r="C92" s="206">
        <v>5420100</v>
      </c>
      <c r="D92" s="206" t="s">
        <v>325</v>
      </c>
      <c r="E92" s="190">
        <v>7853200</v>
      </c>
      <c r="F92" s="191">
        <v>960032</v>
      </c>
      <c r="G92" s="206" t="s">
        <v>325</v>
      </c>
      <c r="H92" s="197">
        <v>0</v>
      </c>
      <c r="I92" s="205" t="str">
        <f>VLOOKUP(C92,Produkte!$A$1:$B$250,2,0)</f>
        <v>Kreisstraßen</v>
      </c>
      <c r="J92" s="205" t="s">
        <v>462</v>
      </c>
      <c r="K92" s="205" t="s">
        <v>463</v>
      </c>
      <c r="L92" s="194">
        <f t="shared" si="28"/>
        <v>0</v>
      </c>
      <c r="M92" s="194">
        <f t="shared" si="29"/>
        <v>2050000</v>
      </c>
      <c r="N92" s="197">
        <v>0</v>
      </c>
      <c r="O92" s="196">
        <v>150000</v>
      </c>
      <c r="P92" s="197">
        <v>0</v>
      </c>
      <c r="Q92" s="196">
        <v>50000</v>
      </c>
      <c r="R92" s="197">
        <v>0</v>
      </c>
      <c r="S92" s="196">
        <v>1000000</v>
      </c>
      <c r="T92" s="197">
        <v>0</v>
      </c>
      <c r="U92" s="196">
        <v>850000</v>
      </c>
      <c r="V92" s="198">
        <f t="shared" si="24"/>
        <v>-24891650</v>
      </c>
      <c r="W92" s="198">
        <f t="shared" si="25"/>
        <v>-45347000</v>
      </c>
      <c r="X92" s="195">
        <v>0</v>
      </c>
      <c r="Y92" s="195">
        <v>850000</v>
      </c>
    </row>
    <row r="93" spans="1:25" ht="33.75" x14ac:dyDescent="0.2">
      <c r="A93" s="265">
        <v>92</v>
      </c>
      <c r="B93" s="200" t="s">
        <v>358</v>
      </c>
      <c r="C93" s="206">
        <v>5420100</v>
      </c>
      <c r="D93" s="206"/>
      <c r="E93" s="190"/>
      <c r="F93" s="191"/>
      <c r="G93" s="206"/>
      <c r="H93" s="216"/>
      <c r="I93" s="235" t="s">
        <v>223</v>
      </c>
      <c r="J93" s="157" t="s">
        <v>529</v>
      </c>
      <c r="K93" s="205" t="s">
        <v>530</v>
      </c>
      <c r="L93" s="194">
        <f t="shared" si="28"/>
        <v>0</v>
      </c>
      <c r="M93" s="194">
        <f t="shared" si="29"/>
        <v>1356000</v>
      </c>
      <c r="N93" s="197">
        <v>0</v>
      </c>
      <c r="O93" s="196">
        <v>100000</v>
      </c>
      <c r="P93" s="197">
        <v>0</v>
      </c>
      <c r="Q93" s="196">
        <v>80000</v>
      </c>
      <c r="R93" s="197">
        <v>0</v>
      </c>
      <c r="S93" s="196">
        <v>0</v>
      </c>
      <c r="T93" s="197">
        <v>0</v>
      </c>
      <c r="U93" s="196">
        <v>1176000</v>
      </c>
      <c r="V93" s="198">
        <f t="shared" si="24"/>
        <v>-24991650</v>
      </c>
      <c r="W93" s="198">
        <f t="shared" si="25"/>
        <v>-45397000</v>
      </c>
      <c r="X93" s="195">
        <v>0</v>
      </c>
      <c r="Y93" s="195">
        <v>0</v>
      </c>
    </row>
    <row r="94" spans="1:25" ht="33.75" x14ac:dyDescent="0.2">
      <c r="A94" s="265">
        <v>93</v>
      </c>
      <c r="B94" s="200" t="s">
        <v>358</v>
      </c>
      <c r="C94" s="206">
        <v>5420100</v>
      </c>
      <c r="D94" s="206"/>
      <c r="E94" s="190"/>
      <c r="F94" s="191"/>
      <c r="G94" s="206"/>
      <c r="H94" s="197"/>
      <c r="I94" s="236" t="s">
        <v>223</v>
      </c>
      <c r="J94" s="157" t="s">
        <v>460</v>
      </c>
      <c r="K94" s="205" t="s">
        <v>461</v>
      </c>
      <c r="L94" s="194">
        <f t="shared" si="28"/>
        <v>0</v>
      </c>
      <c r="M94" s="194">
        <f t="shared" si="29"/>
        <v>1500000</v>
      </c>
      <c r="N94" s="197">
        <v>0</v>
      </c>
      <c r="O94" s="196">
        <v>150000</v>
      </c>
      <c r="P94" s="197">
        <v>0</v>
      </c>
      <c r="Q94" s="196">
        <v>50000</v>
      </c>
      <c r="R94" s="197">
        <v>0</v>
      </c>
      <c r="S94" s="196">
        <v>600000</v>
      </c>
      <c r="T94" s="197">
        <v>0</v>
      </c>
      <c r="U94" s="196">
        <v>700000</v>
      </c>
      <c r="V94" s="198">
        <f t="shared" si="24"/>
        <v>-25141650</v>
      </c>
      <c r="W94" s="198">
        <f t="shared" si="25"/>
        <v>-45477000</v>
      </c>
      <c r="X94" s="195">
        <v>0</v>
      </c>
      <c r="Y94" s="195">
        <v>700000</v>
      </c>
    </row>
    <row r="95" spans="1:25" ht="67.5" x14ac:dyDescent="0.2">
      <c r="A95" s="265">
        <v>94</v>
      </c>
      <c r="B95" s="200" t="s">
        <v>358</v>
      </c>
      <c r="C95" s="206">
        <v>5420100</v>
      </c>
      <c r="D95" s="206"/>
      <c r="E95" s="190"/>
      <c r="F95" s="191"/>
      <c r="G95" s="206"/>
      <c r="H95" s="197">
        <v>0</v>
      </c>
      <c r="I95" s="236" t="str">
        <f>VLOOKUP(C95,Produkte!$A$1:$B$250,2,0)</f>
        <v>Kreisstraßen</v>
      </c>
      <c r="J95" s="157" t="s">
        <v>506</v>
      </c>
      <c r="K95" s="205" t="s">
        <v>507</v>
      </c>
      <c r="L95" s="194">
        <f t="shared" si="28"/>
        <v>0</v>
      </c>
      <c r="M95" s="194">
        <f t="shared" si="29"/>
        <v>960000</v>
      </c>
      <c r="N95" s="197">
        <v>0</v>
      </c>
      <c r="O95" s="196">
        <v>0</v>
      </c>
      <c r="P95" s="197">
        <v>0</v>
      </c>
      <c r="Q95" s="196">
        <v>50000</v>
      </c>
      <c r="R95" s="197">
        <v>0</v>
      </c>
      <c r="S95" s="196">
        <v>860000</v>
      </c>
      <c r="T95" s="197">
        <v>0</v>
      </c>
      <c r="U95" s="196">
        <v>50000</v>
      </c>
      <c r="V95" s="198">
        <f t="shared" si="24"/>
        <v>-25141650</v>
      </c>
      <c r="W95" s="198">
        <f t="shared" si="25"/>
        <v>-45527000</v>
      </c>
      <c r="X95" s="195">
        <v>1500000</v>
      </c>
      <c r="Y95" s="195">
        <v>0</v>
      </c>
    </row>
    <row r="96" spans="1:25" ht="90" x14ac:dyDescent="0.2">
      <c r="A96" s="265">
        <v>95</v>
      </c>
      <c r="B96" s="200" t="s">
        <v>358</v>
      </c>
      <c r="C96" s="206">
        <v>5420100</v>
      </c>
      <c r="D96" s="206"/>
      <c r="E96" s="190"/>
      <c r="F96" s="191"/>
      <c r="G96" s="206"/>
      <c r="H96" s="197"/>
      <c r="I96" s="205" t="s">
        <v>223</v>
      </c>
      <c r="J96" s="205" t="s">
        <v>464</v>
      </c>
      <c r="K96" s="205" t="s">
        <v>465</v>
      </c>
      <c r="L96" s="194">
        <f t="shared" si="28"/>
        <v>0</v>
      </c>
      <c r="M96" s="194">
        <f t="shared" si="29"/>
        <v>530000</v>
      </c>
      <c r="N96" s="197">
        <v>0</v>
      </c>
      <c r="O96" s="196">
        <v>80000</v>
      </c>
      <c r="P96" s="197">
        <v>0</v>
      </c>
      <c r="Q96" s="196">
        <v>450000</v>
      </c>
      <c r="R96" s="197">
        <v>0</v>
      </c>
      <c r="S96" s="196">
        <v>0</v>
      </c>
      <c r="T96" s="197">
        <v>0</v>
      </c>
      <c r="U96" s="196">
        <v>0</v>
      </c>
      <c r="V96" s="198">
        <f t="shared" si="24"/>
        <v>-25221650</v>
      </c>
      <c r="W96" s="198">
        <f t="shared" si="25"/>
        <v>-45577000</v>
      </c>
      <c r="X96" s="195">
        <v>0</v>
      </c>
      <c r="Y96" s="195">
        <v>0</v>
      </c>
    </row>
    <row r="97" spans="1:25" ht="45" x14ac:dyDescent="0.2">
      <c r="A97" s="265">
        <v>96</v>
      </c>
      <c r="B97" s="200" t="s">
        <v>358</v>
      </c>
      <c r="C97" s="206">
        <v>5420100</v>
      </c>
      <c r="D97" s="206"/>
      <c r="E97" s="190"/>
      <c r="F97" s="191"/>
      <c r="G97" s="206"/>
      <c r="H97" s="216"/>
      <c r="I97" s="205" t="s">
        <v>223</v>
      </c>
      <c r="J97" s="157" t="s">
        <v>537</v>
      </c>
      <c r="K97" s="157" t="s">
        <v>538</v>
      </c>
      <c r="L97" s="194">
        <f t="shared" si="28"/>
        <v>0</v>
      </c>
      <c r="M97" s="194">
        <f t="shared" si="29"/>
        <v>650000</v>
      </c>
      <c r="N97" s="197">
        <v>0</v>
      </c>
      <c r="O97" s="196">
        <v>70000</v>
      </c>
      <c r="P97" s="197">
        <v>0</v>
      </c>
      <c r="Q97" s="196">
        <v>580000</v>
      </c>
      <c r="R97" s="197">
        <v>0</v>
      </c>
      <c r="S97" s="196">
        <v>0</v>
      </c>
      <c r="T97" s="197">
        <v>0</v>
      </c>
      <c r="U97" s="196">
        <v>0</v>
      </c>
      <c r="V97" s="198">
        <f t="shared" si="24"/>
        <v>-25291650</v>
      </c>
      <c r="W97" s="198">
        <f t="shared" si="25"/>
        <v>-46027000</v>
      </c>
      <c r="X97" s="195">
        <v>0</v>
      </c>
      <c r="Y97" s="195">
        <v>0</v>
      </c>
    </row>
    <row r="98" spans="1:25" ht="72.599999999999994" customHeight="1" x14ac:dyDescent="0.2">
      <c r="A98" s="265">
        <v>97</v>
      </c>
      <c r="B98" s="200" t="s">
        <v>358</v>
      </c>
      <c r="C98" s="206">
        <v>5420100</v>
      </c>
      <c r="D98" s="206"/>
      <c r="E98" s="190"/>
      <c r="F98" s="191"/>
      <c r="G98" s="206"/>
      <c r="H98" s="197">
        <v>0</v>
      </c>
      <c r="I98" s="205" t="str">
        <f>VLOOKUP(C98,Produkte!$A$1:$B$250,2,0)</f>
        <v>Kreisstraßen</v>
      </c>
      <c r="J98" s="157" t="s">
        <v>368</v>
      </c>
      <c r="K98" s="157" t="s">
        <v>479</v>
      </c>
      <c r="L98" s="194">
        <f t="shared" si="28"/>
        <v>0</v>
      </c>
      <c r="M98" s="194">
        <f t="shared" si="29"/>
        <v>1320000</v>
      </c>
      <c r="N98" s="197">
        <v>0</v>
      </c>
      <c r="O98" s="196">
        <v>0</v>
      </c>
      <c r="P98" s="197">
        <v>0</v>
      </c>
      <c r="Q98" s="196">
        <v>120000</v>
      </c>
      <c r="R98" s="197">
        <v>0</v>
      </c>
      <c r="S98" s="196">
        <v>1200000</v>
      </c>
      <c r="T98" s="197">
        <v>0</v>
      </c>
      <c r="U98" s="196">
        <v>0</v>
      </c>
      <c r="V98" s="198">
        <f t="shared" si="24"/>
        <v>-25291650</v>
      </c>
      <c r="W98" s="198">
        <f t="shared" si="25"/>
        <v>-46607000</v>
      </c>
      <c r="X98" s="195">
        <v>0</v>
      </c>
      <c r="Y98" s="195">
        <v>0</v>
      </c>
    </row>
    <row r="99" spans="1:25" ht="33.75" x14ac:dyDescent="0.2">
      <c r="A99" s="265">
        <v>98</v>
      </c>
      <c r="B99" s="200" t="s">
        <v>358</v>
      </c>
      <c r="C99" s="206">
        <v>5420100</v>
      </c>
      <c r="D99" s="206"/>
      <c r="E99" s="190"/>
      <c r="F99" s="191"/>
      <c r="G99" s="206"/>
      <c r="H99" s="207" t="s">
        <v>434</v>
      </c>
      <c r="I99" s="205" t="str">
        <f>VLOOKUP(C99,Produkte!$A$1:$B$250,2,0)</f>
        <v>Kreisstraßen</v>
      </c>
      <c r="J99" s="157" t="s">
        <v>514</v>
      </c>
      <c r="K99" s="157" t="s">
        <v>515</v>
      </c>
      <c r="L99" s="194">
        <f t="shared" si="28"/>
        <v>0</v>
      </c>
      <c r="M99" s="194">
        <f t="shared" si="29"/>
        <v>2400000</v>
      </c>
      <c r="N99" s="197">
        <v>0</v>
      </c>
      <c r="O99" s="196">
        <v>200000</v>
      </c>
      <c r="P99" s="197">
        <v>0</v>
      </c>
      <c r="Q99" s="196">
        <v>0</v>
      </c>
      <c r="R99" s="197">
        <v>0</v>
      </c>
      <c r="S99" s="196">
        <v>2200000</v>
      </c>
      <c r="T99" s="197">
        <v>0</v>
      </c>
      <c r="U99" s="196">
        <v>0</v>
      </c>
      <c r="V99" s="198">
        <f t="shared" si="24"/>
        <v>-25491650</v>
      </c>
      <c r="W99" s="198">
        <f t="shared" si="25"/>
        <v>-46727000</v>
      </c>
      <c r="X99" s="195">
        <v>0</v>
      </c>
      <c r="Y99" s="195">
        <v>0</v>
      </c>
    </row>
    <row r="100" spans="1:25" ht="25.5" customHeight="1" x14ac:dyDescent="0.2">
      <c r="A100" s="265">
        <v>99</v>
      </c>
      <c r="B100" s="200" t="s">
        <v>358</v>
      </c>
      <c r="C100" s="206">
        <v>5420100</v>
      </c>
      <c r="D100" s="206"/>
      <c r="E100" s="190"/>
      <c r="F100" s="191"/>
      <c r="G100" s="206"/>
      <c r="H100" s="216"/>
      <c r="I100" s="205" t="s">
        <v>223</v>
      </c>
      <c r="J100" s="157" t="s">
        <v>531</v>
      </c>
      <c r="K100" s="157" t="s">
        <v>532</v>
      </c>
      <c r="L100" s="194">
        <f t="shared" si="28"/>
        <v>0</v>
      </c>
      <c r="M100" s="194">
        <f t="shared" si="29"/>
        <v>120000</v>
      </c>
      <c r="N100" s="197">
        <v>0</v>
      </c>
      <c r="O100" s="196">
        <v>120000</v>
      </c>
      <c r="P100" s="197">
        <v>0</v>
      </c>
      <c r="Q100" s="196"/>
      <c r="R100" s="197">
        <v>0</v>
      </c>
      <c r="S100" s="196">
        <v>0</v>
      </c>
      <c r="T100" s="197">
        <v>0</v>
      </c>
      <c r="U100" s="196">
        <v>0</v>
      </c>
      <c r="V100" s="198">
        <f t="shared" si="24"/>
        <v>-25611650</v>
      </c>
      <c r="W100" s="198">
        <f t="shared" si="25"/>
        <v>-46727000</v>
      </c>
      <c r="X100" s="195">
        <v>0</v>
      </c>
      <c r="Y100" s="195">
        <v>0</v>
      </c>
    </row>
    <row r="101" spans="1:25" ht="45" x14ac:dyDescent="0.2">
      <c r="A101" s="265">
        <v>100</v>
      </c>
      <c r="B101" s="200" t="s">
        <v>358</v>
      </c>
      <c r="C101" s="206">
        <v>5420100</v>
      </c>
      <c r="D101" s="206"/>
      <c r="E101" s="190"/>
      <c r="F101" s="191"/>
      <c r="G101" s="206"/>
      <c r="H101" s="197">
        <v>0</v>
      </c>
      <c r="I101" s="205" t="str">
        <f>VLOOKUP(C101,Produkte!$A$1:$B$250,2,0)</f>
        <v>Kreisstraßen</v>
      </c>
      <c r="J101" s="157" t="s">
        <v>494</v>
      </c>
      <c r="K101" s="157" t="s">
        <v>495</v>
      </c>
      <c r="L101" s="194">
        <f t="shared" si="28"/>
        <v>0</v>
      </c>
      <c r="M101" s="194">
        <f t="shared" si="29"/>
        <v>910000</v>
      </c>
      <c r="N101" s="197">
        <v>0</v>
      </c>
      <c r="O101" s="196">
        <v>50000</v>
      </c>
      <c r="P101" s="197">
        <v>0</v>
      </c>
      <c r="Q101" s="196">
        <v>400000</v>
      </c>
      <c r="R101" s="197">
        <v>0</v>
      </c>
      <c r="S101" s="196">
        <v>460000</v>
      </c>
      <c r="T101" s="197">
        <v>0</v>
      </c>
      <c r="U101" s="196">
        <v>0</v>
      </c>
      <c r="V101" s="198">
        <f t="shared" si="24"/>
        <v>-25661650</v>
      </c>
      <c r="W101" s="198">
        <f t="shared" si="25"/>
        <v>-46727000</v>
      </c>
      <c r="X101" s="195">
        <v>400000</v>
      </c>
      <c r="Y101" s="195">
        <v>0</v>
      </c>
    </row>
    <row r="102" spans="1:25" ht="45" x14ac:dyDescent="0.2">
      <c r="A102" s="265">
        <v>101</v>
      </c>
      <c r="B102" s="200">
        <v>22</v>
      </c>
      <c r="C102" s="206">
        <v>5420100</v>
      </c>
      <c r="D102" s="206" t="s">
        <v>325</v>
      </c>
      <c r="E102" s="190">
        <v>7853200</v>
      </c>
      <c r="F102" s="191">
        <v>960000</v>
      </c>
      <c r="G102" s="206" t="s">
        <v>325</v>
      </c>
      <c r="H102" s="197">
        <v>0</v>
      </c>
      <c r="I102" s="205" t="str">
        <f>VLOOKUP(C102,Produkte!$A$1:$B$250,2,0)</f>
        <v>Kreisstraßen</v>
      </c>
      <c r="J102" s="157" t="s">
        <v>503</v>
      </c>
      <c r="K102" s="157" t="s">
        <v>504</v>
      </c>
      <c r="L102" s="194">
        <f t="shared" si="28"/>
        <v>0</v>
      </c>
      <c r="M102" s="194">
        <f t="shared" si="29"/>
        <v>490000</v>
      </c>
      <c r="N102" s="197">
        <v>0</v>
      </c>
      <c r="O102" s="196">
        <v>490000</v>
      </c>
      <c r="P102" s="197">
        <v>0</v>
      </c>
      <c r="Q102" s="196">
        <v>0</v>
      </c>
      <c r="R102" s="197">
        <v>0</v>
      </c>
      <c r="S102" s="196">
        <v>0</v>
      </c>
      <c r="T102" s="197">
        <v>0</v>
      </c>
      <c r="U102" s="196">
        <v>0</v>
      </c>
      <c r="V102" s="198">
        <f t="shared" si="24"/>
        <v>-26151650</v>
      </c>
      <c r="W102" s="198">
        <f t="shared" si="25"/>
        <v>-47127000</v>
      </c>
      <c r="X102" s="195">
        <v>30000</v>
      </c>
      <c r="Y102" s="195">
        <v>0</v>
      </c>
    </row>
    <row r="103" spans="1:25" ht="67.5" x14ac:dyDescent="0.2">
      <c r="A103" s="265">
        <v>102</v>
      </c>
      <c r="B103" s="200" t="s">
        <v>358</v>
      </c>
      <c r="C103" s="206">
        <v>5420100</v>
      </c>
      <c r="D103" s="206"/>
      <c r="E103" s="190"/>
      <c r="F103" s="191"/>
      <c r="G103" s="206"/>
      <c r="H103" s="239">
        <v>0</v>
      </c>
      <c r="I103" s="205" t="str">
        <f>VLOOKUP(C103,Produkte!$A$1:$B$250,2,0)</f>
        <v>Kreisstraßen</v>
      </c>
      <c r="J103" s="157" t="s">
        <v>380</v>
      </c>
      <c r="K103" s="157" t="s">
        <v>488</v>
      </c>
      <c r="L103" s="194">
        <f t="shared" si="28"/>
        <v>0</v>
      </c>
      <c r="M103" s="194">
        <f t="shared" si="29"/>
        <v>1650000</v>
      </c>
      <c r="N103" s="197">
        <v>0</v>
      </c>
      <c r="O103" s="196">
        <v>150000</v>
      </c>
      <c r="P103" s="197">
        <v>0</v>
      </c>
      <c r="Q103" s="196">
        <v>0</v>
      </c>
      <c r="R103" s="197">
        <v>0</v>
      </c>
      <c r="S103" s="196">
        <v>1000000</v>
      </c>
      <c r="T103" s="197">
        <v>0</v>
      </c>
      <c r="U103" s="196">
        <v>500000</v>
      </c>
      <c r="V103" s="198">
        <f t="shared" si="24"/>
        <v>-26301650</v>
      </c>
      <c r="W103" s="198">
        <f t="shared" si="25"/>
        <v>-47127000</v>
      </c>
      <c r="X103" s="195">
        <v>0</v>
      </c>
      <c r="Y103" s="195">
        <v>500000</v>
      </c>
    </row>
    <row r="104" spans="1:25" ht="45" x14ac:dyDescent="0.2">
      <c r="A104" s="265">
        <v>103</v>
      </c>
      <c r="B104" s="200" t="s">
        <v>358</v>
      </c>
      <c r="C104" s="206">
        <v>5420100</v>
      </c>
      <c r="D104" s="206"/>
      <c r="E104" s="190"/>
      <c r="F104" s="191"/>
      <c r="G104" s="206"/>
      <c r="H104" s="216"/>
      <c r="I104" s="205" t="s">
        <v>223</v>
      </c>
      <c r="J104" s="157" t="s">
        <v>492</v>
      </c>
      <c r="K104" s="157" t="s">
        <v>493</v>
      </c>
      <c r="L104" s="194">
        <f t="shared" si="28"/>
        <v>0</v>
      </c>
      <c r="M104" s="194">
        <f t="shared" si="29"/>
        <v>800000</v>
      </c>
      <c r="N104" s="197">
        <v>0</v>
      </c>
      <c r="O104" s="196">
        <v>0</v>
      </c>
      <c r="P104" s="197">
        <v>0</v>
      </c>
      <c r="Q104" s="196">
        <v>50000</v>
      </c>
      <c r="R104" s="197">
        <v>0</v>
      </c>
      <c r="S104" s="196">
        <v>0</v>
      </c>
      <c r="T104" s="197">
        <v>0</v>
      </c>
      <c r="U104" s="196">
        <v>750000</v>
      </c>
      <c r="V104" s="198">
        <f t="shared" si="24"/>
        <v>-26301650</v>
      </c>
      <c r="W104" s="198">
        <f t="shared" si="25"/>
        <v>-47127000</v>
      </c>
      <c r="X104" s="195">
        <v>0</v>
      </c>
      <c r="Y104" s="195">
        <v>0</v>
      </c>
    </row>
    <row r="105" spans="1:25" ht="45" x14ac:dyDescent="0.2">
      <c r="A105" s="265">
        <v>104</v>
      </c>
      <c r="B105" s="200" t="s">
        <v>358</v>
      </c>
      <c r="C105" s="206">
        <v>5420100</v>
      </c>
      <c r="D105" s="206"/>
      <c r="E105" s="190"/>
      <c r="F105" s="191"/>
      <c r="G105" s="206"/>
      <c r="H105" s="197">
        <v>0</v>
      </c>
      <c r="I105" s="205" t="str">
        <f>VLOOKUP(C105,Produkte!$A$1:$B$250,2,0)</f>
        <v>Kreisstraßen</v>
      </c>
      <c r="J105" s="217" t="s">
        <v>370</v>
      </c>
      <c r="K105" s="157" t="s">
        <v>496</v>
      </c>
      <c r="L105" s="194">
        <f t="shared" si="28"/>
        <v>0</v>
      </c>
      <c r="M105" s="194">
        <f t="shared" si="29"/>
        <v>1650000</v>
      </c>
      <c r="N105" s="197">
        <v>0</v>
      </c>
      <c r="O105" s="196">
        <v>50000</v>
      </c>
      <c r="P105" s="197">
        <v>0</v>
      </c>
      <c r="Q105" s="196">
        <v>50000</v>
      </c>
      <c r="R105" s="197">
        <v>0</v>
      </c>
      <c r="S105" s="196">
        <v>1550000</v>
      </c>
      <c r="T105" s="197">
        <v>0</v>
      </c>
      <c r="U105" s="196">
        <v>0</v>
      </c>
      <c r="V105" s="198">
        <f t="shared" si="24"/>
        <v>-26351650</v>
      </c>
      <c r="W105" s="198">
        <f t="shared" si="25"/>
        <v>-47177000</v>
      </c>
      <c r="X105" s="195">
        <v>0</v>
      </c>
      <c r="Y105" s="195">
        <v>0</v>
      </c>
    </row>
    <row r="106" spans="1:25" ht="56.25" x14ac:dyDescent="0.2">
      <c r="A106" s="265">
        <v>105</v>
      </c>
      <c r="B106" s="200">
        <v>22</v>
      </c>
      <c r="C106" s="206">
        <v>5420100</v>
      </c>
      <c r="D106" s="206" t="s">
        <v>325</v>
      </c>
      <c r="E106" s="190">
        <v>7853200</v>
      </c>
      <c r="F106" s="191">
        <v>960000</v>
      </c>
      <c r="G106" s="206" t="s">
        <v>325</v>
      </c>
      <c r="H106" s="197">
        <v>0</v>
      </c>
      <c r="I106" s="205" t="str">
        <f>VLOOKUP(C106,Produkte!$A$1:$B$250,2,0)</f>
        <v>Kreisstraßen</v>
      </c>
      <c r="J106" s="205" t="s">
        <v>50</v>
      </c>
      <c r="K106" s="205" t="s">
        <v>497</v>
      </c>
      <c r="L106" s="194">
        <f t="shared" si="28"/>
        <v>0</v>
      </c>
      <c r="M106" s="194">
        <f t="shared" si="29"/>
        <v>990000</v>
      </c>
      <c r="N106" s="197">
        <v>0</v>
      </c>
      <c r="O106" s="196">
        <v>0</v>
      </c>
      <c r="P106" s="197">
        <v>0</v>
      </c>
      <c r="Q106" s="196">
        <v>60000</v>
      </c>
      <c r="R106" s="197">
        <v>0</v>
      </c>
      <c r="S106" s="196">
        <v>450000</v>
      </c>
      <c r="T106" s="197">
        <v>0</v>
      </c>
      <c r="U106" s="196">
        <v>480000</v>
      </c>
      <c r="V106" s="198">
        <f t="shared" si="24"/>
        <v>-26351650</v>
      </c>
      <c r="W106" s="198">
        <f t="shared" si="25"/>
        <v>-47227000</v>
      </c>
      <c r="X106" s="195">
        <v>50000</v>
      </c>
      <c r="Y106" s="195">
        <v>0</v>
      </c>
    </row>
    <row r="107" spans="1:25" ht="22.5" x14ac:dyDescent="0.2">
      <c r="A107" s="265">
        <v>106</v>
      </c>
      <c r="B107" s="200" t="s">
        <v>358</v>
      </c>
      <c r="C107" s="206">
        <v>5420100</v>
      </c>
      <c r="D107" s="206"/>
      <c r="E107" s="190"/>
      <c r="F107" s="191"/>
      <c r="G107" s="206"/>
      <c r="H107" s="216"/>
      <c r="I107" s="205" t="s">
        <v>223</v>
      </c>
      <c r="J107" s="241" t="s">
        <v>501</v>
      </c>
      <c r="K107" s="205" t="s">
        <v>502</v>
      </c>
      <c r="L107" s="194">
        <f t="shared" ref="L107:L112" si="30">N107+P107+R107+T107</f>
        <v>0</v>
      </c>
      <c r="M107" s="194">
        <f t="shared" ref="M107:M112" si="31">O107+Q107+S107+U107</f>
        <v>880000</v>
      </c>
      <c r="N107" s="197">
        <v>0</v>
      </c>
      <c r="O107" s="196">
        <v>0</v>
      </c>
      <c r="P107" s="197">
        <v>0</v>
      </c>
      <c r="Q107" s="196">
        <v>50000</v>
      </c>
      <c r="R107" s="197">
        <v>0</v>
      </c>
      <c r="S107" s="196">
        <v>360000</v>
      </c>
      <c r="T107" s="197">
        <v>0</v>
      </c>
      <c r="U107" s="196">
        <v>470000</v>
      </c>
      <c r="V107" s="198">
        <f t="shared" si="24"/>
        <v>-26351650</v>
      </c>
      <c r="W107" s="198">
        <f t="shared" si="25"/>
        <v>-47287000</v>
      </c>
      <c r="X107" s="195">
        <v>0</v>
      </c>
      <c r="Y107" s="195">
        <v>0</v>
      </c>
    </row>
    <row r="108" spans="1:25" ht="56.25" x14ac:dyDescent="0.2">
      <c r="A108" s="265">
        <v>107</v>
      </c>
      <c r="B108" s="200" t="s">
        <v>358</v>
      </c>
      <c r="C108" s="206">
        <v>5420100</v>
      </c>
      <c r="D108" s="206"/>
      <c r="E108" s="190"/>
      <c r="F108" s="191"/>
      <c r="G108" s="206"/>
      <c r="H108" s="197">
        <v>0</v>
      </c>
      <c r="I108" s="205" t="str">
        <f>VLOOKUP(C108,Produkte!$A$1:$B$250,2,0)</f>
        <v>Kreisstraßen</v>
      </c>
      <c r="J108" s="205" t="s">
        <v>477</v>
      </c>
      <c r="K108" s="205" t="s">
        <v>478</v>
      </c>
      <c r="L108" s="194">
        <f t="shared" si="30"/>
        <v>0</v>
      </c>
      <c r="M108" s="194">
        <f t="shared" si="31"/>
        <v>1520000</v>
      </c>
      <c r="N108" s="197">
        <v>0</v>
      </c>
      <c r="O108" s="196">
        <v>120000</v>
      </c>
      <c r="P108" s="197">
        <v>0</v>
      </c>
      <c r="Q108" s="196">
        <v>1400000</v>
      </c>
      <c r="R108" s="197">
        <v>0</v>
      </c>
      <c r="S108" s="196">
        <v>0</v>
      </c>
      <c r="T108" s="197">
        <v>0</v>
      </c>
      <c r="U108" s="196">
        <v>0</v>
      </c>
      <c r="V108" s="198">
        <f t="shared" si="24"/>
        <v>-26471650</v>
      </c>
      <c r="W108" s="198">
        <f t="shared" si="25"/>
        <v>-47337000</v>
      </c>
      <c r="X108" s="195">
        <v>0</v>
      </c>
      <c r="Y108" s="195">
        <v>0</v>
      </c>
    </row>
    <row r="109" spans="1:25" x14ac:dyDescent="0.2">
      <c r="A109" s="265">
        <v>108</v>
      </c>
      <c r="B109" s="200">
        <v>22</v>
      </c>
      <c r="C109" s="206">
        <v>5420100</v>
      </c>
      <c r="D109" s="206" t="s">
        <v>325</v>
      </c>
      <c r="E109" s="190">
        <v>7853200</v>
      </c>
      <c r="F109" s="191">
        <v>960000</v>
      </c>
      <c r="G109" s="206" t="s">
        <v>325</v>
      </c>
      <c r="H109" s="197">
        <v>0</v>
      </c>
      <c r="I109" s="205" t="str">
        <f>VLOOKUP(C109,Produkte!$A$1:$B$250,2,0)</f>
        <v>Kreisstraßen</v>
      </c>
      <c r="J109" s="205" t="s">
        <v>54</v>
      </c>
      <c r="K109" s="205" t="s">
        <v>371</v>
      </c>
      <c r="L109" s="194">
        <f t="shared" si="30"/>
        <v>0</v>
      </c>
      <c r="M109" s="194">
        <f t="shared" si="31"/>
        <v>335000</v>
      </c>
      <c r="N109" s="197">
        <v>0</v>
      </c>
      <c r="O109" s="196">
        <v>35000</v>
      </c>
      <c r="P109" s="197">
        <v>0</v>
      </c>
      <c r="Q109" s="196">
        <v>300000</v>
      </c>
      <c r="R109" s="197">
        <v>0</v>
      </c>
      <c r="S109" s="196">
        <v>0</v>
      </c>
      <c r="T109" s="197">
        <v>0</v>
      </c>
      <c r="U109" s="196">
        <v>0</v>
      </c>
      <c r="V109" s="198">
        <f t="shared" si="24"/>
        <v>-26506650</v>
      </c>
      <c r="W109" s="198">
        <f t="shared" si="25"/>
        <v>-48737000</v>
      </c>
      <c r="X109" s="195">
        <v>0</v>
      </c>
      <c r="Y109" s="195">
        <v>0</v>
      </c>
    </row>
    <row r="110" spans="1:25" ht="33.75" x14ac:dyDescent="0.2">
      <c r="A110" s="265">
        <v>109</v>
      </c>
      <c r="B110" s="200" t="s">
        <v>358</v>
      </c>
      <c r="C110" s="206">
        <v>5420100</v>
      </c>
      <c r="D110" s="206"/>
      <c r="E110" s="190"/>
      <c r="F110" s="191"/>
      <c r="G110" s="206"/>
      <c r="H110" s="197">
        <v>0</v>
      </c>
      <c r="I110" s="205" t="str">
        <f>VLOOKUP(C110,Produkte!$A$1:$B$250,2,0)</f>
        <v>Kreisstraßen</v>
      </c>
      <c r="J110" s="205" t="s">
        <v>378</v>
      </c>
      <c r="K110" s="205" t="s">
        <v>505</v>
      </c>
      <c r="L110" s="194">
        <f t="shared" si="30"/>
        <v>0</v>
      </c>
      <c r="M110" s="194">
        <f t="shared" si="31"/>
        <v>1400000</v>
      </c>
      <c r="N110" s="197">
        <v>0</v>
      </c>
      <c r="O110" s="196">
        <v>0</v>
      </c>
      <c r="P110" s="197">
        <v>0</v>
      </c>
      <c r="Q110" s="196">
        <v>50000</v>
      </c>
      <c r="R110" s="197">
        <v>0</v>
      </c>
      <c r="S110" s="196">
        <v>50000</v>
      </c>
      <c r="T110" s="197">
        <v>0</v>
      </c>
      <c r="U110" s="196">
        <v>1300000</v>
      </c>
      <c r="V110" s="198">
        <f t="shared" si="24"/>
        <v>-26506650</v>
      </c>
      <c r="W110" s="198">
        <f t="shared" si="25"/>
        <v>-49037000</v>
      </c>
      <c r="X110" s="195">
        <v>0</v>
      </c>
      <c r="Y110" s="195">
        <v>0</v>
      </c>
    </row>
    <row r="111" spans="1:25" ht="67.5" x14ac:dyDescent="0.2">
      <c r="A111" s="265">
        <v>110</v>
      </c>
      <c r="B111" s="200" t="s">
        <v>358</v>
      </c>
      <c r="C111" s="206">
        <v>5420100</v>
      </c>
      <c r="D111" s="206"/>
      <c r="E111" s="190"/>
      <c r="F111" s="191"/>
      <c r="G111" s="206"/>
      <c r="H111" s="197">
        <v>0</v>
      </c>
      <c r="I111" s="205" t="str">
        <f>VLOOKUP(C111,Produkte!$A$1:$B$250,2,0)</f>
        <v>Kreisstraßen</v>
      </c>
      <c r="J111" s="205" t="s">
        <v>377</v>
      </c>
      <c r="K111" s="205" t="s">
        <v>487</v>
      </c>
      <c r="L111" s="194">
        <f t="shared" si="30"/>
        <v>0</v>
      </c>
      <c r="M111" s="194">
        <f t="shared" si="31"/>
        <v>1350000</v>
      </c>
      <c r="N111" s="197">
        <v>0</v>
      </c>
      <c r="O111" s="196">
        <v>100000</v>
      </c>
      <c r="P111" s="197">
        <v>0</v>
      </c>
      <c r="Q111" s="196">
        <v>50000</v>
      </c>
      <c r="R111" s="197">
        <v>0</v>
      </c>
      <c r="S111" s="196">
        <v>1200000</v>
      </c>
      <c r="T111" s="197">
        <v>0</v>
      </c>
      <c r="U111" s="196">
        <v>0</v>
      </c>
      <c r="V111" s="198">
        <f t="shared" si="24"/>
        <v>-26606650</v>
      </c>
      <c r="W111" s="198">
        <f t="shared" si="25"/>
        <v>-49087000</v>
      </c>
      <c r="X111" s="195">
        <v>50000</v>
      </c>
      <c r="Y111" s="195">
        <v>0</v>
      </c>
    </row>
    <row r="112" spans="1:25" ht="13.5" thickBot="1" x14ac:dyDescent="0.25">
      <c r="A112" s="265">
        <v>111</v>
      </c>
      <c r="B112" s="200" t="s">
        <v>323</v>
      </c>
      <c r="C112" s="206">
        <v>1140506</v>
      </c>
      <c r="D112" s="206"/>
      <c r="E112" s="190"/>
      <c r="F112" s="191"/>
      <c r="G112" s="206"/>
      <c r="H112" s="216"/>
      <c r="I112" s="205" t="s">
        <v>391</v>
      </c>
      <c r="J112" s="205" t="s">
        <v>567</v>
      </c>
      <c r="K112" s="205" t="s">
        <v>567</v>
      </c>
      <c r="L112" s="280">
        <f t="shared" si="30"/>
        <v>0</v>
      </c>
      <c r="M112" s="280">
        <f t="shared" si="31"/>
        <v>90000</v>
      </c>
      <c r="N112" s="281">
        <v>0</v>
      </c>
      <c r="O112" s="282">
        <v>60000</v>
      </c>
      <c r="P112" s="281">
        <v>0</v>
      </c>
      <c r="Q112" s="282">
        <v>10000</v>
      </c>
      <c r="R112" s="281">
        <v>0</v>
      </c>
      <c r="S112" s="282">
        <v>10000</v>
      </c>
      <c r="T112" s="281">
        <v>0</v>
      </c>
      <c r="U112" s="282">
        <v>10000</v>
      </c>
      <c r="V112" s="198">
        <f t="shared" si="24"/>
        <v>-26666650</v>
      </c>
      <c r="W112" s="198">
        <f t="shared" si="25"/>
        <v>-49137000</v>
      </c>
      <c r="X112" s="283">
        <v>0</v>
      </c>
      <c r="Y112" s="283">
        <v>0</v>
      </c>
    </row>
    <row r="113" spans="1:25" ht="18" customHeight="1" thickBot="1" x14ac:dyDescent="0.25">
      <c r="L113" s="286">
        <f t="shared" ref="L113:U113" si="32">SUM(L2:L112)-L29</f>
        <v>40387250</v>
      </c>
      <c r="M113" s="287">
        <f t="shared" si="32"/>
        <v>249080900</v>
      </c>
      <c r="N113" s="287">
        <f t="shared" si="32"/>
        <v>5661550</v>
      </c>
      <c r="O113" s="287">
        <f t="shared" si="32"/>
        <v>32328200</v>
      </c>
      <c r="P113" s="287">
        <f t="shared" si="32"/>
        <v>2991200</v>
      </c>
      <c r="Q113" s="287">
        <f t="shared" si="32"/>
        <v>52008200</v>
      </c>
      <c r="R113" s="287">
        <f t="shared" si="32"/>
        <v>18213500</v>
      </c>
      <c r="S113" s="287">
        <f t="shared" si="32"/>
        <v>96158500</v>
      </c>
      <c r="T113" s="287">
        <f t="shared" si="32"/>
        <v>13521000</v>
      </c>
      <c r="U113" s="287">
        <f t="shared" si="32"/>
        <v>68586000</v>
      </c>
      <c r="V113" s="284"/>
      <c r="W113" s="285"/>
      <c r="X113" s="288">
        <f>SUM(X2:X112)</f>
        <v>52780000</v>
      </c>
      <c r="Y113" s="289">
        <f>SUM(Y2:Y112)</f>
        <v>33070000</v>
      </c>
    </row>
    <row r="116" spans="1:25" x14ac:dyDescent="0.2">
      <c r="A116" s="31"/>
      <c r="B116" s="31"/>
      <c r="C116" s="31"/>
      <c r="D116" s="31"/>
      <c r="E116" s="31"/>
      <c r="F116" s="31"/>
      <c r="G116" s="31"/>
      <c r="H116" s="31"/>
      <c r="I116" s="31"/>
      <c r="J116" s="31"/>
      <c r="K116" s="31"/>
    </row>
    <row r="117" spans="1:25" x14ac:dyDescent="0.2">
      <c r="A117" s="381" t="s">
        <v>439</v>
      </c>
      <c r="B117" s="381"/>
      <c r="C117" s="381"/>
      <c r="D117" s="381"/>
      <c r="E117" s="381"/>
      <c r="F117" s="381"/>
      <c r="G117" s="381"/>
      <c r="H117" s="381"/>
      <c r="I117" s="381"/>
      <c r="J117" s="381"/>
      <c r="K117" s="381"/>
    </row>
  </sheetData>
  <sheetProtection algorithmName="SHA-512" hashValue="0gADBQ5MrHJ4fUUjbNOfofk8JyPVXGY95lLisiunM2LxzBYjgMKfaK47cwcydTqtcirY3praZrKMx6r4OMbF9Q==" saltValue="MmziW1wmRsH5Kf1lrYkw8w==" spinCount="100000" sheet="1" autoFilter="0"/>
  <autoFilter ref="A1:Y113"/>
  <sortState ref="A2:AB143">
    <sortCondition ref="A1"/>
  </sortState>
  <customSheetViews>
    <customSheetView guid="{BA740DD0-A8D6-4FF1-911F-75E2817B4FB3}" fitToPage="1" hiddenColumns="1" showRuler="0" topLeftCell="B1">
      <selection activeCell="I10" sqref="I10"/>
      <pageMargins left="0.7" right="0.7" top="0.78740157499999996" bottom="0.78740157499999996" header="0.3" footer="0.3"/>
      <pageSetup paperSize="8" fitToHeight="0" orientation="landscape"/>
      <headerFooter alignWithMargins="0">
        <oddHeader>&amp;L&amp;9Prioritätenliste Investitionsplanung 2013 - 2016&amp;C&amp;9Kategorie 3&amp;R&amp;9Sonstige Investitionsvorhaben über 50 TEUR</oddHeader>
        <oddFooter>&amp;L&amp;9Version vom &amp;D&amp;C&amp;9alle Werte in EUR&amp;RSeite &amp;P von &amp;N</oddFooter>
      </headerFooter>
    </customSheetView>
    <customSheetView guid="{DDB149D1-98B3-4233-B23A-7A407F4FB8C1}" scale="90" showGridLines="0" fitToPage="1" showAutoFilter="1" hiddenColumns="1">
      <pane xSplit="11" ySplit="1" topLeftCell="L2" activePane="bottomRight" state="frozen"/>
      <selection pane="bottomRight" activeCell="Z58" sqref="Z58"/>
      <pageMargins left="0.51181102362204722" right="0.31496062992125984" top="0.55118110236220474" bottom="0.43307086614173229" header="0.31496062992125984" footer="0.31496062992125984"/>
      <pageSetup paperSize="8" scale="53" fitToHeight="0" orientation="landscape" r:id="rId1"/>
      <headerFooter alignWithMargins="0">
        <oddHeader>&amp;L&amp;9Prioritätenliste Investitionsplanung 2022 - 2025&amp;C&amp;"Arial,Fett"&amp;11Kategorie 3&amp;R&amp;9Sonstige Investitionsvorhaben über 50 TEUR</oddHeader>
        <oddFooter>&amp;L&amp;9Version vom &amp;D&amp;C&amp;9alle Werte in EUR&amp;RSeite &amp;P von &amp;N</oddFooter>
      </headerFooter>
      <autoFilter ref="A1:AA87"/>
    </customSheetView>
  </customSheetViews>
  <mergeCells count="2">
    <mergeCell ref="A117:K117"/>
    <mergeCell ref="A29:K29"/>
  </mergeCells>
  <phoneticPr fontId="20" type="noConversion"/>
  <conditionalFormatting sqref="V2:W112">
    <cfRule type="cellIs" dxfId="27" priority="702" operator="equal">
      <formula>0</formula>
    </cfRule>
    <cfRule type="cellIs" dxfId="26" priority="703" operator="greaterThan">
      <formula>0.000000000000001</formula>
    </cfRule>
    <cfRule type="cellIs" dxfId="25" priority="704" operator="lessThan">
      <formula>0.0000000000000000001</formula>
    </cfRule>
  </conditionalFormatting>
  <conditionalFormatting sqref="H43">
    <cfRule type="expression" dxfId="24" priority="135613">
      <formula>ISBLANK(H43:W62)</formula>
    </cfRule>
  </conditionalFormatting>
  <conditionalFormatting sqref="J43:K43">
    <cfRule type="expression" dxfId="23" priority="149020">
      <formula>ISBLANK(K39:Y106)</formula>
    </cfRule>
  </conditionalFormatting>
  <pageMargins left="0.51181102362204722" right="0.31496062992125984" top="0.55118110236220474" bottom="0.43307086614173229" header="0.31496062992125984" footer="0.31496062992125984"/>
  <pageSetup paperSize="8" scale="64" fitToHeight="0" orientation="landscape" r:id="rId2"/>
  <headerFooter alignWithMargins="0">
    <oddHeader>&amp;L&amp;9Prioritätenliste Investitionsplanung 2024 - 2027&amp;C&amp;"Arial,Fett"&amp;11Kategorie 3  &amp;R&amp;9Sonstige Investitionsvorhaben über 50 TEUR</oddHeader>
    <oddFooter>&amp;L&amp;9Version vom &amp;D&amp;C&amp;9alle Werte in EUR&amp;RSeite &amp;P von &amp;N</oddFooter>
  </headerFooter>
  <customProperties>
    <customPr name="layoutContexts" r:id="rId3"/>
  </customProperties>
  <ignoredErrors>
    <ignoredError sqref="L29:M29" formula="1"/>
  </ignoredErrors>
  <legacyDrawing r:id="rId4"/>
  <picture r:id="rId5"/>
  <extLst>
    <ext xmlns:x14="http://schemas.microsoft.com/office/spreadsheetml/2009/9/main" uri="{78C0D931-6437-407d-A8EE-F0AAD7539E65}">
      <x14:conditionalFormattings>
        <x14:conditionalFormatting xmlns:xm="http://schemas.microsoft.com/office/excel/2006/main">
          <x14:cfRule type="expression" priority="79" id="{29356FC5-5AC3-48C4-A99C-CEDC7C83FB38}">
            <xm:f>ISBLANK('G:\20\20.3\Planung\Planung_2024-2025\Investitionsplanung\Prioritätenliste\[Prioritätenliste 24-27 Entwurf.xlsx]Kat 3'!#REF!)</xm:f>
            <x14:dxf>
              <fill>
                <patternFill>
                  <bgColor theme="5" tint="0.39994506668294322"/>
                </patternFill>
              </fill>
            </x14:dxf>
          </x14:cfRule>
          <xm:sqref>I93</xm:sqref>
        </x14:conditionalFormatting>
        <x14:conditionalFormatting xmlns:xm="http://schemas.microsoft.com/office/excel/2006/main">
          <x14:cfRule type="expression" priority="78" id="{E7B6CECB-170F-4BCC-9923-AFBE38F61079}">
            <xm:f>ISBLANK('G:\20\20.3\Planung\Planung_2024-2025\Investitionsplanung\Prioritätenliste\[Prioritätenliste 24-27 Entwurf.xlsx]Kat 3'!#REF!)</xm:f>
            <x14:dxf>
              <fill>
                <patternFill>
                  <bgColor theme="5" tint="0.39994506668294322"/>
                </patternFill>
              </fill>
            </x14:dxf>
          </x14:cfRule>
          <xm:sqref>J93</xm:sqref>
        </x14:conditionalFormatting>
        <x14:conditionalFormatting xmlns:xm="http://schemas.microsoft.com/office/excel/2006/main">
          <x14:cfRule type="expression" priority="77" id="{813AF4CC-575D-4F9D-AC20-58C97A99AD45}">
            <xm:f>ISBLANK('G:\20\20.3\Planung\Planung_2024-2025\Investitionsplanung\Prioritätenliste\[Prioritätenliste 24-27 Entwurf.xlsx]Kat 3'!#REF!)</xm:f>
            <x14:dxf>
              <fill>
                <patternFill>
                  <bgColor theme="5" tint="0.39994506668294322"/>
                </patternFill>
              </fill>
            </x14:dxf>
          </x14:cfRule>
          <xm:sqref>J94</xm:sqref>
        </x14:conditionalFormatting>
        <x14:conditionalFormatting xmlns:xm="http://schemas.microsoft.com/office/excel/2006/main">
          <x14:cfRule type="expression" priority="76" id="{C6584144-222F-440D-BFAC-9CB684459A40}">
            <xm:f>ISBLANK('G:\20\20.3\Planung\Planung_2024-2025\Investitionsplanung\Prioritätenliste\[Prioritätenliste 24-27 Entwurf.xlsx]Kat 3'!#REF!)</xm:f>
            <x14:dxf>
              <fill>
                <patternFill>
                  <bgColor theme="5" tint="0.39994506668294322"/>
                </patternFill>
              </fill>
            </x14:dxf>
          </x14:cfRule>
          <xm:sqref>J95</xm:sqref>
        </x14:conditionalFormatting>
        <x14:conditionalFormatting xmlns:xm="http://schemas.microsoft.com/office/excel/2006/main">
          <x14:cfRule type="expression" priority="73" id="{921B553B-FB03-4CCE-AFF5-4CCD20C3A2B6}">
            <xm:f>ISBLANK('G:\20\20.3\Planung\Planung_2024-2025\Investitionsplanung\Prioritätenliste\[Prioritätenliste 24-27 Entwurf.xlsx]Kat 3'!#REF!)</xm:f>
            <x14:dxf>
              <fill>
                <patternFill>
                  <bgColor theme="5" tint="0.39994506668294322"/>
                </patternFill>
              </fill>
            </x14:dxf>
          </x14:cfRule>
          <xm:sqref>J97</xm:sqref>
        </x14:conditionalFormatting>
        <x14:conditionalFormatting xmlns:xm="http://schemas.microsoft.com/office/excel/2006/main">
          <x14:cfRule type="expression" priority="72" id="{FC0EA590-B7BC-467A-872B-DD5A1385CA6B}">
            <xm:f>ISBLANK('G:\20\20.3\Planung\Planung_2024-2025\Investitionsplanung\Prioritätenliste\[Prioritätenliste 24-27 Entwurf.xlsx]Kat 3'!#REF!)</xm:f>
            <x14:dxf>
              <fill>
                <patternFill>
                  <bgColor theme="5" tint="0.39994506668294322"/>
                </patternFill>
              </fill>
            </x14:dxf>
          </x14:cfRule>
          <xm:sqref>K97</xm:sqref>
        </x14:conditionalFormatting>
        <x14:conditionalFormatting xmlns:xm="http://schemas.microsoft.com/office/excel/2006/main">
          <x14:cfRule type="expression" priority="69" id="{44001388-714B-475C-8C27-ADA7DBC8A1CB}">
            <xm:f>ISBLANK('G:\20\20.3\Planung\Planung_2024-2025\Investitionsplanung\Prioritätenliste\[Prioritätenliste 24-27 Entwurf.xlsx]Kat 3'!#REF!)</xm:f>
            <x14:dxf>
              <fill>
                <patternFill>
                  <bgColor theme="5" tint="0.39994506668294322"/>
                </patternFill>
              </fill>
            </x14:dxf>
          </x14:cfRule>
          <xm:sqref>J98</xm:sqref>
        </x14:conditionalFormatting>
        <x14:conditionalFormatting xmlns:xm="http://schemas.microsoft.com/office/excel/2006/main">
          <x14:cfRule type="expression" priority="68" id="{4C0DF87E-420D-482A-9B4C-DEC8DE8FB001}">
            <xm:f>ISBLANK('G:\20\20.3\Planung\Planung_2024-2025\Investitionsplanung\Prioritätenliste\[Prioritätenliste 24-27 Entwurf.xlsx]Kat 3'!#REF!)</xm:f>
            <x14:dxf>
              <fill>
                <patternFill>
                  <bgColor theme="5" tint="0.39994506668294322"/>
                </patternFill>
              </fill>
            </x14:dxf>
          </x14:cfRule>
          <xm:sqref>K98</xm:sqref>
        </x14:conditionalFormatting>
        <x14:conditionalFormatting xmlns:xm="http://schemas.microsoft.com/office/excel/2006/main">
          <x14:cfRule type="expression" priority="65" id="{DE62F34E-8122-4B64-A8CF-FAEB403BE32F}">
            <xm:f>ISBLANK('G:\20\20.3\Planung\Planung_2024-2025\Investitionsplanung\Prioritätenliste\[Prioritätenliste 24-27 Entwurf.xlsx]Kat 3'!#REF!)</xm:f>
            <x14:dxf>
              <fill>
                <patternFill>
                  <bgColor theme="5" tint="0.39994506668294322"/>
                </patternFill>
              </fill>
            </x14:dxf>
          </x14:cfRule>
          <xm:sqref>J99</xm:sqref>
        </x14:conditionalFormatting>
        <x14:conditionalFormatting xmlns:xm="http://schemas.microsoft.com/office/excel/2006/main">
          <x14:cfRule type="expression" priority="64" id="{A63B4748-56C3-40FA-A269-EBBA9DD057C5}">
            <xm:f>ISBLANK('G:\20\20.3\Planung\Planung_2024-2025\Investitionsplanung\Prioritätenliste\[Prioritätenliste 24-27 Entwurf.xlsx]Kat 3'!#REF!)</xm:f>
            <x14:dxf>
              <fill>
                <patternFill>
                  <bgColor theme="5" tint="0.39994506668294322"/>
                </patternFill>
              </fill>
            </x14:dxf>
          </x14:cfRule>
          <xm:sqref>K99</xm:sqref>
        </x14:conditionalFormatting>
        <x14:conditionalFormatting xmlns:xm="http://schemas.microsoft.com/office/excel/2006/main">
          <x14:cfRule type="expression" priority="61" id="{95A403B1-AF77-4499-833E-E5AAF1664663}">
            <xm:f>ISBLANK('G:\20\20.3\Planung\Planung_2024-2025\Investitionsplanung\Prioritätenliste\[Prioritätenliste 24-27 Entwurf.xlsx]Kat 3'!#REF!)</xm:f>
            <x14:dxf>
              <fill>
                <patternFill>
                  <bgColor theme="5" tint="0.39994506668294322"/>
                </patternFill>
              </fill>
            </x14:dxf>
          </x14:cfRule>
          <xm:sqref>J100</xm:sqref>
        </x14:conditionalFormatting>
        <x14:conditionalFormatting xmlns:xm="http://schemas.microsoft.com/office/excel/2006/main">
          <x14:cfRule type="expression" priority="60" id="{F27A71CE-ECC2-4126-AE13-55E7C70FB7AC}">
            <xm:f>ISBLANK('G:\20\20.3\Planung\Planung_2024-2025\Investitionsplanung\Prioritätenliste\[Prioritätenliste 24-27 Entwurf.xlsx]Kat 3'!#REF!)</xm:f>
            <x14:dxf>
              <fill>
                <patternFill>
                  <bgColor theme="5" tint="0.39994506668294322"/>
                </patternFill>
              </fill>
            </x14:dxf>
          </x14:cfRule>
          <xm:sqref>K100</xm:sqref>
        </x14:conditionalFormatting>
        <x14:conditionalFormatting xmlns:xm="http://schemas.microsoft.com/office/excel/2006/main">
          <x14:cfRule type="expression" priority="59" id="{8DB79840-DBF2-40CF-9851-4244892DB319}">
            <xm:f>ISBLANK('G:\20\20.3\Planung\Planung_2024-2025\Investitionsplanung\Prioritätenliste\[Prioritätenliste 24-27 Entwurf.xlsx]Kat 3'!#REF!)</xm:f>
            <x14:dxf>
              <fill>
                <patternFill>
                  <bgColor theme="5" tint="0.39994506668294322"/>
                </patternFill>
              </fill>
            </x14:dxf>
          </x14:cfRule>
          <xm:sqref>J101</xm:sqref>
        </x14:conditionalFormatting>
        <x14:conditionalFormatting xmlns:xm="http://schemas.microsoft.com/office/excel/2006/main">
          <x14:cfRule type="expression" priority="58" id="{D99F614A-FC32-439C-910F-249B681072E9}">
            <xm:f>ISBLANK('G:\20\20.3\Planung\Planung_2024-2025\Investitionsplanung\Prioritätenliste\[Prioritätenliste 24-27 Entwurf.xlsx]Kat 3'!#REF!)</xm:f>
            <x14:dxf>
              <fill>
                <patternFill>
                  <bgColor theme="5" tint="0.39994506668294322"/>
                </patternFill>
              </fill>
            </x14:dxf>
          </x14:cfRule>
          <xm:sqref>K101</xm:sqref>
        </x14:conditionalFormatting>
        <x14:conditionalFormatting xmlns:xm="http://schemas.microsoft.com/office/excel/2006/main">
          <x14:cfRule type="expression" priority="57" id="{538B471D-4E42-4840-BB97-A81B055F3709}">
            <xm:f>ISBLANK('G:\20\20.3\Planung\Planung_2024-2025\Investitionsplanung\Prioritätenliste\[Prioritätenliste 24-27 Entwurf.xlsx]Kat 3'!#REF!)</xm:f>
            <x14:dxf>
              <fill>
                <patternFill>
                  <bgColor theme="5" tint="0.39994506668294322"/>
                </patternFill>
              </fill>
            </x14:dxf>
          </x14:cfRule>
          <xm:sqref>J102</xm:sqref>
        </x14:conditionalFormatting>
        <x14:conditionalFormatting xmlns:xm="http://schemas.microsoft.com/office/excel/2006/main">
          <x14:cfRule type="expression" priority="56" id="{2A7B67F7-2FD2-47D4-B337-7CB2ABC7FF40}">
            <xm:f>ISBLANK('G:\20\20.3\Planung\Planung_2024-2025\Investitionsplanung\Prioritätenliste\[Prioritätenliste 24-27 Entwurf.xlsx]Kat 3'!#REF!)</xm:f>
            <x14:dxf>
              <fill>
                <patternFill>
                  <bgColor theme="5" tint="0.39994506668294322"/>
                </patternFill>
              </fill>
            </x14:dxf>
          </x14:cfRule>
          <xm:sqref>K102</xm:sqref>
        </x14:conditionalFormatting>
        <x14:conditionalFormatting xmlns:xm="http://schemas.microsoft.com/office/excel/2006/main">
          <x14:cfRule type="expression" priority="55" id="{1EDC36BB-6AC7-4B64-9573-3E7898FB0CF9}">
            <xm:f>ISBLANK('\\kreis-vg.de\dfs\user\61306\Umleitungen\Desktop\[Kopie von Planeingabe H+H Prioritätenliste 22-25 Stand 01.09.2021.xlsx]Kat 3'!#REF!)</xm:f>
            <x14:dxf>
              <fill>
                <patternFill>
                  <bgColor theme="5" tint="0.39994506668294322"/>
                </patternFill>
              </fill>
            </x14:dxf>
          </x14:cfRule>
          <xm:sqref>H103</xm:sqref>
        </x14:conditionalFormatting>
        <x14:conditionalFormatting xmlns:xm="http://schemas.microsoft.com/office/excel/2006/main">
          <x14:cfRule type="expression" priority="54" id="{8EC93EDA-119B-4CE5-9779-D8CB321D56AF}">
            <xm:f>ISBLANK('G:\20\20.3\Planung\Planung_2024-2025\Investitionsplanung\Prioritätenliste\[Prioritätenliste 24-27 Entwurf.xlsx]Kat 3'!#REF!)</xm:f>
            <x14:dxf>
              <fill>
                <patternFill>
                  <bgColor theme="5" tint="0.39994506668294322"/>
                </patternFill>
              </fill>
            </x14:dxf>
          </x14:cfRule>
          <xm:sqref>J103</xm:sqref>
        </x14:conditionalFormatting>
        <x14:conditionalFormatting xmlns:xm="http://schemas.microsoft.com/office/excel/2006/main">
          <x14:cfRule type="expression" priority="53" id="{405D730A-8547-41FA-8A80-4A469CE35AB6}">
            <xm:f>ISBLANK('G:\20\20.3\Planung\Planung_2024-2025\Investitionsplanung\Prioritätenliste\[Prioritätenliste 24-27 Entwurf.xlsx]Kat 3'!#REF!)</xm:f>
            <x14:dxf>
              <fill>
                <patternFill>
                  <bgColor theme="5" tint="0.39994506668294322"/>
                </patternFill>
              </fill>
            </x14:dxf>
          </x14:cfRule>
          <xm:sqref>K103</xm:sqref>
        </x14:conditionalFormatting>
        <x14:conditionalFormatting xmlns:xm="http://schemas.microsoft.com/office/excel/2006/main">
          <x14:cfRule type="expression" priority="52" id="{ABF00AB3-B53D-4D50-BF4A-FBB0B610106B}">
            <xm:f>ISBLANK('G:\20\20.3\Planung\Planung_2024-2025\Investitionsplanung\Prioritätenliste\[Prioritätenliste 24-27 Entwurf.xlsx]Kat 3'!#REF!)</xm:f>
            <x14:dxf>
              <fill>
                <patternFill>
                  <bgColor theme="5" tint="0.39994506668294322"/>
                </patternFill>
              </fill>
            </x14:dxf>
          </x14:cfRule>
          <xm:sqref>J104</xm:sqref>
        </x14:conditionalFormatting>
        <x14:conditionalFormatting xmlns:xm="http://schemas.microsoft.com/office/excel/2006/main">
          <x14:cfRule type="expression" priority="51" id="{C802746E-FA71-4FF9-B817-F455CAEF7E52}">
            <xm:f>ISBLANK('G:\20\20.3\Planung\Planung_2024-2025\Investitionsplanung\Prioritätenliste\[Prioritätenliste 24-27 Entwurf.xlsx]Kat 3'!#REF!)</xm:f>
            <x14:dxf>
              <fill>
                <patternFill>
                  <bgColor theme="5" tint="0.39994506668294322"/>
                </patternFill>
              </fill>
            </x14:dxf>
          </x14:cfRule>
          <xm:sqref>K104</xm:sqref>
        </x14:conditionalFormatting>
        <x14:conditionalFormatting xmlns:xm="http://schemas.microsoft.com/office/excel/2006/main">
          <x14:cfRule type="expression" priority="48" id="{13BF8D7C-0C31-4270-99E4-E5C8898DDE7B}">
            <xm:f>ISBLANK('G:\20\20.3\Planung\Planung_2024-2025\Investitionsplanung\Prioritätenliste\[Prioritätenliste 24-27 Entwurf.xlsx]Kat 3'!#REF!)</xm:f>
            <x14:dxf>
              <fill>
                <patternFill>
                  <bgColor theme="5" tint="0.39994506668294322"/>
                </patternFill>
              </fill>
            </x14:dxf>
          </x14:cfRule>
          <xm:sqref>K105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2"/>
  <sheetViews>
    <sheetView workbookViewId="0">
      <selection activeCell="F36" sqref="F36"/>
    </sheetView>
  </sheetViews>
  <sheetFormatPr baseColWidth="10" defaultColWidth="11.42578125" defaultRowHeight="15" x14ac:dyDescent="0.2"/>
  <cols>
    <col min="1" max="3" width="8" style="38" customWidth="1"/>
    <col min="4" max="5" width="26.140625" style="38" customWidth="1"/>
    <col min="6" max="6" width="20.42578125" style="38" customWidth="1"/>
    <col min="7" max="10" width="16.85546875" style="38" customWidth="1"/>
    <col min="11" max="16384" width="11.42578125" style="38"/>
  </cols>
  <sheetData>
    <row r="1" spans="1:23" ht="16.5" thickBot="1" x14ac:dyDescent="0.25">
      <c r="A1" s="36" t="s">
        <v>14</v>
      </c>
      <c r="B1" s="36"/>
      <c r="C1" s="36"/>
      <c r="D1" s="37"/>
      <c r="E1" s="37"/>
      <c r="F1" s="37"/>
      <c r="G1" s="37"/>
      <c r="H1" s="37"/>
      <c r="I1" s="37"/>
      <c r="J1" s="37"/>
      <c r="K1" s="37"/>
      <c r="L1" s="37"/>
      <c r="M1" s="37"/>
      <c r="N1" s="37"/>
      <c r="O1" s="37"/>
      <c r="P1" s="37"/>
      <c r="Q1" s="37"/>
      <c r="R1" s="37"/>
      <c r="S1" s="37"/>
      <c r="T1" s="37"/>
      <c r="U1" s="37"/>
      <c r="V1" s="37"/>
      <c r="W1" s="37"/>
    </row>
    <row r="2" spans="1:23" ht="34.5" thickBot="1" x14ac:dyDescent="0.25">
      <c r="A2" s="39" t="s">
        <v>17</v>
      </c>
      <c r="B2" s="40" t="s">
        <v>1</v>
      </c>
      <c r="C2" s="41" t="s">
        <v>2</v>
      </c>
      <c r="D2" s="42" t="s">
        <v>0</v>
      </c>
      <c r="E2" s="29" t="s">
        <v>21</v>
      </c>
      <c r="F2" s="43" t="s">
        <v>15</v>
      </c>
      <c r="G2" s="44" t="s">
        <v>16</v>
      </c>
      <c r="H2" s="44" t="s">
        <v>18</v>
      </c>
      <c r="I2" s="44" t="s">
        <v>19</v>
      </c>
      <c r="J2" s="44" t="s">
        <v>25</v>
      </c>
      <c r="K2" s="45"/>
      <c r="L2" s="45"/>
      <c r="M2" s="45"/>
      <c r="N2" s="45"/>
      <c r="O2" s="45"/>
      <c r="P2" s="45"/>
      <c r="Q2" s="45"/>
      <c r="R2" s="45"/>
      <c r="S2" s="45"/>
      <c r="T2" s="45"/>
      <c r="U2" s="45"/>
      <c r="V2" s="45"/>
      <c r="W2" s="45"/>
    </row>
    <row r="3" spans="1:23" x14ac:dyDescent="0.2">
      <c r="A3" s="46">
        <v>1</v>
      </c>
      <c r="B3" s="47"/>
      <c r="C3" s="48"/>
      <c r="D3" s="49"/>
      <c r="E3" s="50"/>
      <c r="F3" s="51"/>
      <c r="G3" s="52"/>
      <c r="H3" s="52"/>
      <c r="I3" s="52"/>
      <c r="J3" s="52"/>
      <c r="K3" s="45"/>
      <c r="L3" s="45"/>
      <c r="M3" s="45"/>
      <c r="N3" s="45"/>
      <c r="O3" s="45"/>
      <c r="P3" s="45"/>
      <c r="Q3" s="45"/>
      <c r="R3" s="45"/>
      <c r="S3" s="45"/>
      <c r="T3" s="45"/>
      <c r="U3" s="45"/>
      <c r="V3" s="45"/>
      <c r="W3" s="45"/>
    </row>
    <row r="4" spans="1:23" x14ac:dyDescent="0.2">
      <c r="A4" s="53">
        <v>2</v>
      </c>
      <c r="B4" s="54"/>
      <c r="C4" s="55"/>
      <c r="D4" s="56"/>
      <c r="E4" s="57"/>
      <c r="F4" s="51">
        <f t="shared" ref="F4:F14" si="0">SUM(G4:J4)</f>
        <v>0</v>
      </c>
      <c r="G4" s="58"/>
      <c r="H4" s="58"/>
      <c r="I4" s="58"/>
      <c r="J4" s="58"/>
      <c r="K4" s="59"/>
      <c r="L4" s="59"/>
      <c r="M4" s="59"/>
      <c r="N4" s="59"/>
      <c r="O4" s="59"/>
      <c r="P4" s="59"/>
      <c r="Q4" s="59"/>
      <c r="R4" s="59"/>
      <c r="S4" s="59"/>
      <c r="T4" s="59"/>
      <c r="U4" s="59"/>
      <c r="V4" s="59"/>
      <c r="W4" s="59"/>
    </row>
    <row r="5" spans="1:23" x14ac:dyDescent="0.2">
      <c r="A5" s="53">
        <v>3</v>
      </c>
      <c r="B5" s="60"/>
      <c r="C5" s="61"/>
      <c r="D5" s="56"/>
      <c r="E5" s="57"/>
      <c r="F5" s="51">
        <f t="shared" si="0"/>
        <v>0</v>
      </c>
      <c r="G5" s="58"/>
      <c r="H5" s="62"/>
      <c r="I5" s="62"/>
      <c r="J5" s="62"/>
      <c r="K5" s="59"/>
      <c r="L5" s="59"/>
      <c r="M5" s="59"/>
      <c r="N5" s="59"/>
      <c r="O5" s="59"/>
      <c r="P5" s="59"/>
      <c r="Q5" s="59"/>
      <c r="R5" s="59"/>
      <c r="S5" s="59"/>
      <c r="T5" s="59"/>
      <c r="U5" s="59"/>
      <c r="V5" s="59"/>
      <c r="W5" s="59"/>
    </row>
    <row r="6" spans="1:23" x14ac:dyDescent="0.2">
      <c r="A6" s="53">
        <v>6</v>
      </c>
      <c r="B6" s="60"/>
      <c r="C6" s="61"/>
      <c r="D6" s="63"/>
      <c r="E6" s="57"/>
      <c r="F6" s="51">
        <f t="shared" si="0"/>
        <v>0</v>
      </c>
      <c r="G6" s="58"/>
      <c r="H6" s="58"/>
      <c r="I6" s="58"/>
      <c r="J6" s="58"/>
      <c r="K6" s="59"/>
      <c r="L6" s="59"/>
      <c r="M6" s="59"/>
      <c r="N6" s="59"/>
      <c r="O6" s="59"/>
      <c r="P6" s="59"/>
      <c r="Q6" s="59"/>
      <c r="R6" s="59"/>
      <c r="S6" s="59"/>
      <c r="T6" s="59"/>
      <c r="U6" s="59"/>
      <c r="V6" s="59"/>
      <c r="W6" s="59"/>
    </row>
    <row r="7" spans="1:23" x14ac:dyDescent="0.2">
      <c r="A7" s="53">
        <v>7</v>
      </c>
      <c r="B7" s="60"/>
      <c r="C7" s="61"/>
      <c r="D7" s="63"/>
      <c r="E7" s="57"/>
      <c r="F7" s="51">
        <f t="shared" si="0"/>
        <v>0</v>
      </c>
      <c r="G7" s="58"/>
      <c r="H7" s="58"/>
      <c r="I7" s="58"/>
      <c r="J7" s="58"/>
      <c r="K7" s="59"/>
      <c r="L7" s="59"/>
      <c r="M7" s="59"/>
      <c r="N7" s="59"/>
      <c r="O7" s="59"/>
      <c r="P7" s="59"/>
      <c r="Q7" s="59"/>
      <c r="R7" s="59"/>
      <c r="S7" s="59"/>
      <c r="T7" s="59"/>
      <c r="U7" s="59"/>
      <c r="V7" s="59"/>
      <c r="W7" s="59"/>
    </row>
    <row r="8" spans="1:23" x14ac:dyDescent="0.2">
      <c r="A8" s="53">
        <v>8</v>
      </c>
      <c r="B8" s="60"/>
      <c r="C8" s="61"/>
      <c r="D8" s="56"/>
      <c r="E8" s="57"/>
      <c r="F8" s="51">
        <f t="shared" si="0"/>
        <v>0</v>
      </c>
      <c r="G8" s="58"/>
      <c r="H8" s="62"/>
      <c r="I8" s="62"/>
      <c r="J8" s="62"/>
      <c r="K8" s="59"/>
      <c r="L8" s="59"/>
      <c r="M8" s="59"/>
      <c r="N8" s="59"/>
      <c r="O8" s="59"/>
      <c r="P8" s="59"/>
      <c r="Q8" s="59"/>
      <c r="R8" s="59"/>
      <c r="S8" s="59"/>
      <c r="T8" s="59"/>
      <c r="U8" s="59"/>
      <c r="V8" s="59"/>
      <c r="W8" s="59"/>
    </row>
    <row r="9" spans="1:23" x14ac:dyDescent="0.2">
      <c r="A9" s="53">
        <v>9</v>
      </c>
      <c r="B9" s="60"/>
      <c r="C9" s="61"/>
      <c r="D9" s="56"/>
      <c r="E9" s="57"/>
      <c r="F9" s="51">
        <f t="shared" si="0"/>
        <v>0</v>
      </c>
      <c r="G9" s="58"/>
      <c r="H9" s="62"/>
      <c r="I9" s="62"/>
      <c r="J9" s="62"/>
      <c r="K9" s="59"/>
      <c r="L9" s="59"/>
      <c r="M9" s="59"/>
      <c r="N9" s="59"/>
      <c r="O9" s="59"/>
      <c r="P9" s="59"/>
      <c r="Q9" s="59"/>
      <c r="R9" s="59"/>
      <c r="S9" s="59"/>
      <c r="T9" s="59"/>
      <c r="U9" s="59"/>
      <c r="V9" s="59"/>
      <c r="W9" s="59"/>
    </row>
    <row r="10" spans="1:23" x14ac:dyDescent="0.2">
      <c r="A10" s="53">
        <v>10</v>
      </c>
      <c r="B10" s="60"/>
      <c r="C10" s="61"/>
      <c r="D10" s="56"/>
      <c r="E10" s="57"/>
      <c r="F10" s="51">
        <f t="shared" si="0"/>
        <v>0</v>
      </c>
      <c r="G10" s="58"/>
      <c r="H10" s="62"/>
      <c r="I10" s="62"/>
      <c r="J10" s="62"/>
      <c r="K10" s="37"/>
      <c r="L10" s="37"/>
      <c r="M10" s="37"/>
      <c r="N10" s="37"/>
      <c r="O10" s="37"/>
      <c r="P10" s="37"/>
      <c r="Q10" s="37"/>
      <c r="R10" s="37"/>
      <c r="S10" s="37"/>
      <c r="T10" s="37"/>
      <c r="U10" s="37"/>
      <c r="V10" s="37"/>
      <c r="W10" s="37"/>
    </row>
    <row r="11" spans="1:23" x14ac:dyDescent="0.2">
      <c r="A11" s="53">
        <v>11</v>
      </c>
      <c r="B11" s="60"/>
      <c r="C11" s="61"/>
      <c r="D11" s="56"/>
      <c r="E11" s="57"/>
      <c r="F11" s="51">
        <f t="shared" si="0"/>
        <v>0</v>
      </c>
      <c r="G11" s="58"/>
      <c r="H11" s="62"/>
      <c r="I11" s="62"/>
      <c r="J11" s="62"/>
      <c r="K11" s="37"/>
      <c r="L11" s="37"/>
      <c r="M11" s="37"/>
      <c r="N11" s="37"/>
      <c r="O11" s="37"/>
      <c r="P11" s="37"/>
      <c r="Q11" s="37"/>
      <c r="R11" s="37"/>
      <c r="S11" s="37"/>
      <c r="T11" s="37"/>
      <c r="U11" s="37"/>
      <c r="V11" s="37"/>
      <c r="W11" s="37"/>
    </row>
    <row r="12" spans="1:23" x14ac:dyDescent="0.2">
      <c r="A12" s="53">
        <v>12</v>
      </c>
      <c r="B12" s="60"/>
      <c r="C12" s="61"/>
      <c r="D12" s="56"/>
      <c r="E12" s="57"/>
      <c r="F12" s="51">
        <f t="shared" si="0"/>
        <v>0</v>
      </c>
      <c r="G12" s="58"/>
      <c r="H12" s="62"/>
      <c r="I12" s="62"/>
      <c r="J12" s="62"/>
      <c r="K12" s="64"/>
      <c r="L12" s="64"/>
      <c r="M12" s="64"/>
      <c r="N12" s="64"/>
      <c r="O12" s="64"/>
      <c r="P12" s="64"/>
      <c r="Q12" s="64"/>
      <c r="R12" s="64"/>
      <c r="S12" s="64"/>
      <c r="T12" s="64"/>
      <c r="U12" s="64"/>
      <c r="V12" s="64"/>
      <c r="W12" s="64"/>
    </row>
    <row r="13" spans="1:23" x14ac:dyDescent="0.2">
      <c r="A13" s="53">
        <v>13</v>
      </c>
      <c r="B13" s="60"/>
      <c r="C13" s="61"/>
      <c r="D13" s="56"/>
      <c r="E13" s="57"/>
      <c r="F13" s="51">
        <f t="shared" si="0"/>
        <v>0</v>
      </c>
      <c r="G13" s="58"/>
      <c r="H13" s="62"/>
      <c r="I13" s="62"/>
      <c r="J13" s="62"/>
      <c r="K13" s="37"/>
      <c r="L13" s="37"/>
      <c r="M13" s="37"/>
      <c r="N13" s="37"/>
      <c r="O13" s="37"/>
      <c r="P13" s="37"/>
      <c r="Q13" s="37"/>
      <c r="R13" s="37"/>
      <c r="S13" s="37"/>
      <c r="T13" s="37"/>
      <c r="U13" s="37"/>
      <c r="V13" s="37"/>
      <c r="W13" s="37"/>
    </row>
    <row r="14" spans="1:23" ht="15.75" thickBot="1" x14ac:dyDescent="0.25">
      <c r="A14" s="65">
        <v>14</v>
      </c>
      <c r="B14" s="66"/>
      <c r="C14" s="67"/>
      <c r="D14" s="68"/>
      <c r="E14" s="69"/>
      <c r="F14" s="51">
        <f t="shared" si="0"/>
        <v>0</v>
      </c>
      <c r="G14" s="70"/>
      <c r="H14" s="70"/>
      <c r="I14" s="70"/>
      <c r="J14" s="70"/>
    </row>
    <row r="15" spans="1:23" s="76" customFormat="1" ht="13.5" customHeight="1" x14ac:dyDescent="0.2">
      <c r="A15" s="71"/>
      <c r="B15" s="71"/>
      <c r="C15" s="72"/>
      <c r="D15" s="73" t="s">
        <v>3</v>
      </c>
      <c r="E15" s="74"/>
      <c r="F15" s="75">
        <f>SUM(F3:F14)</f>
        <v>0</v>
      </c>
      <c r="G15" s="75">
        <f>SUM(G3:G14)</f>
        <v>0</v>
      </c>
      <c r="H15" s="75">
        <f>SUM(H3:H14)</f>
        <v>0</v>
      </c>
      <c r="I15" s="75">
        <f>SUM(I3:I14)</f>
        <v>0</v>
      </c>
      <c r="J15" s="75">
        <f>SUM(J3:J14)</f>
        <v>0</v>
      </c>
    </row>
    <row r="16" spans="1:23" ht="15.75" thickBot="1" x14ac:dyDescent="0.25">
      <c r="A16" s="37"/>
      <c r="B16" s="37"/>
      <c r="C16" s="37"/>
      <c r="D16" s="37"/>
      <c r="E16" s="37"/>
      <c r="F16" s="37"/>
      <c r="G16" s="37"/>
      <c r="H16" s="37"/>
      <c r="I16" s="37"/>
      <c r="J16" s="37"/>
    </row>
    <row r="17" spans="1:23" ht="34.5" thickBot="1" x14ac:dyDescent="0.25">
      <c r="A17" s="39" t="s">
        <v>17</v>
      </c>
      <c r="B17" s="40" t="s">
        <v>1</v>
      </c>
      <c r="C17" s="41" t="s">
        <v>2</v>
      </c>
      <c r="D17" s="39" t="s">
        <v>0</v>
      </c>
      <c r="E17" s="29" t="s">
        <v>21</v>
      </c>
      <c r="F17" s="77" t="s">
        <v>15</v>
      </c>
      <c r="G17" s="44" t="s">
        <v>16</v>
      </c>
      <c r="H17" s="44" t="s">
        <v>18</v>
      </c>
      <c r="I17" s="44" t="s">
        <v>19</v>
      </c>
      <c r="J17" s="44" t="s">
        <v>25</v>
      </c>
      <c r="K17" s="45"/>
      <c r="L17" s="45"/>
      <c r="M17" s="45"/>
      <c r="N17" s="45"/>
      <c r="O17" s="45"/>
      <c r="P17" s="45"/>
      <c r="Q17" s="45"/>
      <c r="R17" s="45"/>
      <c r="S17" s="45"/>
      <c r="T17" s="45"/>
      <c r="U17" s="45"/>
      <c r="V17" s="45"/>
      <c r="W17" s="45"/>
    </row>
    <row r="18" spans="1:23" x14ac:dyDescent="0.2">
      <c r="A18" s="46">
        <v>15</v>
      </c>
      <c r="B18" s="78"/>
      <c r="C18" s="48"/>
      <c r="D18" s="79"/>
      <c r="E18" s="80"/>
      <c r="F18" s="81"/>
      <c r="G18" s="52"/>
      <c r="H18" s="52"/>
      <c r="I18" s="52"/>
      <c r="J18" s="52"/>
    </row>
    <row r="19" spans="1:23" x14ac:dyDescent="0.2">
      <c r="A19" s="53">
        <v>16</v>
      </c>
      <c r="B19" s="54"/>
      <c r="C19" s="55"/>
      <c r="D19" s="82"/>
      <c r="E19" s="83"/>
      <c r="F19" s="81">
        <f>SUM(G19:J19)</f>
        <v>0</v>
      </c>
      <c r="G19" s="62"/>
      <c r="H19" s="58"/>
      <c r="I19" s="62"/>
      <c r="J19" s="62"/>
    </row>
    <row r="20" spans="1:23" ht="15.75" thickBot="1" x14ac:dyDescent="0.25">
      <c r="A20" s="84">
        <v>17</v>
      </c>
      <c r="B20" s="85"/>
      <c r="C20" s="86"/>
      <c r="D20" s="87"/>
      <c r="E20" s="69"/>
      <c r="F20" s="81">
        <f>SUM(G20:J20)</f>
        <v>0</v>
      </c>
      <c r="G20" s="70"/>
      <c r="H20" s="88"/>
      <c r="I20" s="70"/>
      <c r="J20" s="70"/>
    </row>
    <row r="21" spans="1:23" s="76" customFormat="1" ht="13.5" thickBot="1" x14ac:dyDescent="0.25">
      <c r="A21" s="71"/>
      <c r="B21" s="71"/>
      <c r="C21" s="72"/>
      <c r="D21" s="89" t="s">
        <v>3</v>
      </c>
      <c r="E21" s="90"/>
      <c r="F21" s="91">
        <f>SUM(F18:F20)</f>
        <v>0</v>
      </c>
      <c r="G21" s="92">
        <f>SUM(G18:G20)</f>
        <v>0</v>
      </c>
      <c r="H21" s="92">
        <f>SUM(H18:H20)</f>
        <v>0</v>
      </c>
      <c r="I21" s="92">
        <f>SUM(I18:I20)</f>
        <v>0</v>
      </c>
      <c r="J21" s="92">
        <f>SUM(J18:J20)</f>
        <v>0</v>
      </c>
    </row>
    <row r="22" spans="1:23" x14ac:dyDescent="0.2">
      <c r="A22" s="93"/>
      <c r="B22" s="93"/>
      <c r="C22" s="93"/>
      <c r="D22" s="94"/>
      <c r="E22" s="94"/>
      <c r="F22" s="93"/>
      <c r="G22" s="95"/>
      <c r="H22" s="95"/>
      <c r="I22" s="95"/>
      <c r="J22" s="95"/>
    </row>
    <row r="23" spans="1:23" x14ac:dyDescent="0.2">
      <c r="A23" s="93"/>
      <c r="B23" s="93"/>
      <c r="C23" s="93"/>
      <c r="E23" s="94"/>
      <c r="F23" s="94"/>
      <c r="G23" s="97"/>
      <c r="H23" s="97"/>
      <c r="I23" s="94"/>
      <c r="J23" s="94"/>
    </row>
    <row r="24" spans="1:23" x14ac:dyDescent="0.2">
      <c r="A24" s="93"/>
      <c r="E24" s="94"/>
      <c r="F24" s="94"/>
      <c r="G24" s="94"/>
      <c r="H24" s="97"/>
      <c r="I24" s="94"/>
      <c r="J24" s="94"/>
    </row>
    <row r="25" spans="1:23" x14ac:dyDescent="0.2">
      <c r="A25" s="93"/>
      <c r="E25" s="94"/>
      <c r="F25" s="94"/>
      <c r="G25" s="97"/>
      <c r="H25" s="94"/>
      <c r="I25" s="94"/>
      <c r="J25" s="94"/>
    </row>
    <row r="26" spans="1:23" x14ac:dyDescent="0.2">
      <c r="A26" s="93"/>
      <c r="E26" s="94"/>
      <c r="F26" s="94"/>
      <c r="G26" s="97"/>
      <c r="H26" s="94"/>
      <c r="I26" s="94"/>
      <c r="J26" s="94"/>
    </row>
    <row r="27" spans="1:23" x14ac:dyDescent="0.2">
      <c r="A27" s="93"/>
      <c r="G27" s="94"/>
      <c r="H27" s="94"/>
      <c r="I27" s="94"/>
      <c r="J27" s="94"/>
    </row>
    <row r="28" spans="1:23" x14ac:dyDescent="0.2">
      <c r="A28" s="93"/>
      <c r="F28" s="93"/>
      <c r="G28" s="94"/>
      <c r="H28" s="94"/>
      <c r="I28" s="97"/>
      <c r="J28" s="97"/>
    </row>
    <row r="29" spans="1:23" x14ac:dyDescent="0.2">
      <c r="A29" s="93"/>
      <c r="B29" s="93"/>
      <c r="C29" s="93"/>
      <c r="D29" s="94"/>
      <c r="E29" s="94"/>
      <c r="F29" s="93"/>
      <c r="G29" s="95"/>
      <c r="H29" s="95"/>
      <c r="I29" s="95"/>
      <c r="J29" s="95"/>
    </row>
    <row r="30" spans="1:23" x14ac:dyDescent="0.2">
      <c r="A30" s="93"/>
      <c r="B30" s="93"/>
      <c r="C30" s="93"/>
      <c r="D30" s="96"/>
      <c r="E30" s="94"/>
      <c r="F30" s="93"/>
      <c r="G30" s="94"/>
      <c r="H30" s="94"/>
      <c r="I30" s="94"/>
      <c r="J30" s="94"/>
    </row>
    <row r="31" spans="1:23" x14ac:dyDescent="0.2">
      <c r="A31" s="93"/>
      <c r="B31" s="93"/>
      <c r="C31" s="93"/>
      <c r="D31" s="94"/>
      <c r="E31" s="94"/>
      <c r="F31" s="93"/>
      <c r="G31" s="94"/>
      <c r="H31" s="94"/>
      <c r="I31" s="97"/>
      <c r="J31" s="97"/>
    </row>
    <row r="32" spans="1:23" x14ac:dyDescent="0.2">
      <c r="D32" s="94"/>
      <c r="E32" s="94"/>
      <c r="F32" s="93"/>
      <c r="G32" s="97"/>
      <c r="H32" s="94"/>
      <c r="I32" s="94"/>
      <c r="J32" s="94"/>
    </row>
    <row r="33" spans="1:10" x14ac:dyDescent="0.2">
      <c r="D33" s="94"/>
      <c r="E33" s="94"/>
      <c r="F33" s="93"/>
      <c r="G33" s="97"/>
      <c r="H33" s="97"/>
      <c r="I33" s="97"/>
      <c r="J33" s="97"/>
    </row>
    <row r="34" spans="1:10" x14ac:dyDescent="0.2">
      <c r="D34" s="94"/>
      <c r="E34" s="94"/>
      <c r="F34" s="93"/>
      <c r="G34" s="95"/>
      <c r="H34" s="95"/>
      <c r="I34" s="95"/>
      <c r="J34" s="95"/>
    </row>
    <row r="35" spans="1:10" x14ac:dyDescent="0.2">
      <c r="D35" s="96"/>
      <c r="E35" s="94"/>
      <c r="F35" s="93"/>
      <c r="G35" s="94"/>
      <c r="H35" s="94"/>
      <c r="I35" s="94"/>
      <c r="J35" s="94"/>
    </row>
    <row r="36" spans="1:10" x14ac:dyDescent="0.2">
      <c r="D36" s="94"/>
      <c r="E36" s="94"/>
      <c r="F36" s="93"/>
      <c r="G36" s="94"/>
      <c r="H36" s="94"/>
      <c r="I36" s="94"/>
      <c r="J36" s="94"/>
    </row>
    <row r="37" spans="1:10" x14ac:dyDescent="0.2">
      <c r="D37" s="94"/>
      <c r="E37" s="94"/>
      <c r="F37" s="93"/>
      <c r="G37" s="94"/>
      <c r="H37" s="94"/>
      <c r="I37" s="94"/>
      <c r="J37" s="94"/>
    </row>
    <row r="38" spans="1:10" x14ac:dyDescent="0.2">
      <c r="D38" s="94"/>
      <c r="E38" s="94"/>
      <c r="F38" s="93"/>
      <c r="G38" s="97"/>
      <c r="H38" s="94"/>
      <c r="I38" s="94"/>
      <c r="J38" s="94"/>
    </row>
    <row r="39" spans="1:10" x14ac:dyDescent="0.2">
      <c r="D39" s="94"/>
      <c r="E39" s="94"/>
      <c r="F39" s="93"/>
      <c r="G39" s="94"/>
      <c r="H39" s="94"/>
      <c r="I39" s="94"/>
      <c r="J39" s="94"/>
    </row>
    <row r="40" spans="1:10" x14ac:dyDescent="0.2">
      <c r="D40" s="94"/>
      <c r="E40" s="94"/>
      <c r="F40" s="93"/>
      <c r="G40" s="94"/>
      <c r="H40" s="94"/>
      <c r="I40" s="94"/>
      <c r="J40" s="94"/>
    </row>
    <row r="41" spans="1:10" x14ac:dyDescent="0.2">
      <c r="D41" s="94"/>
      <c r="E41" s="94"/>
      <c r="F41" s="93"/>
      <c r="G41" s="95"/>
      <c r="H41" s="95"/>
      <c r="I41" s="95"/>
      <c r="J41" s="95"/>
    </row>
    <row r="42" spans="1:10" x14ac:dyDescent="0.2">
      <c r="D42" s="96"/>
      <c r="E42" s="96"/>
      <c r="F42" s="93"/>
      <c r="G42" s="96"/>
      <c r="H42" s="96"/>
      <c r="I42" s="96"/>
      <c r="J42" s="96"/>
    </row>
    <row r="43" spans="1:10" x14ac:dyDescent="0.2">
      <c r="D43" s="94"/>
      <c r="E43" s="94"/>
      <c r="F43" s="93"/>
      <c r="G43" s="94"/>
      <c r="H43" s="94"/>
      <c r="I43" s="94"/>
      <c r="J43" s="94"/>
    </row>
    <row r="44" spans="1:10" x14ac:dyDescent="0.2">
      <c r="D44" s="94"/>
      <c r="E44" s="94"/>
      <c r="F44" s="93"/>
      <c r="G44" s="94"/>
      <c r="H44" s="94"/>
      <c r="I44" s="94"/>
      <c r="J44" s="94"/>
    </row>
    <row r="45" spans="1:10" x14ac:dyDescent="0.2">
      <c r="D45" s="94"/>
      <c r="E45" s="94"/>
      <c r="F45" s="93"/>
      <c r="G45" s="94"/>
      <c r="H45" s="94"/>
      <c r="I45" s="94"/>
      <c r="J45" s="94"/>
    </row>
    <row r="46" spans="1:10" x14ac:dyDescent="0.2">
      <c r="D46" s="94"/>
      <c r="E46" s="94"/>
      <c r="F46" s="93"/>
      <c r="G46" s="94"/>
      <c r="H46" s="94"/>
      <c r="I46" s="94"/>
      <c r="J46" s="94"/>
    </row>
    <row r="47" spans="1:10" x14ac:dyDescent="0.2">
      <c r="D47" s="94"/>
      <c r="E47" s="94"/>
      <c r="F47" s="93"/>
      <c r="G47" s="97"/>
      <c r="H47" s="94"/>
      <c r="I47" s="94"/>
      <c r="J47" s="94"/>
    </row>
    <row r="48" spans="1:10" x14ac:dyDescent="0.2">
      <c r="A48" s="93"/>
      <c r="B48" s="93"/>
      <c r="C48" s="93"/>
      <c r="D48" s="94"/>
      <c r="E48" s="94"/>
      <c r="F48" s="93"/>
      <c r="G48" s="97"/>
      <c r="H48" s="97"/>
      <c r="I48" s="97"/>
      <c r="J48" s="97"/>
    </row>
    <row r="49" spans="1:10" x14ac:dyDescent="0.2">
      <c r="A49" s="93"/>
      <c r="B49" s="93"/>
      <c r="C49" s="93"/>
      <c r="D49" s="94"/>
      <c r="E49" s="94"/>
      <c r="F49" s="93"/>
      <c r="G49" s="97"/>
      <c r="H49" s="94"/>
      <c r="I49" s="94"/>
      <c r="J49" s="94"/>
    </row>
    <row r="50" spans="1:10" x14ac:dyDescent="0.2">
      <c r="A50" s="93"/>
      <c r="B50" s="93"/>
      <c r="C50" s="93"/>
      <c r="D50" s="94"/>
      <c r="E50" s="94"/>
      <c r="F50" s="93"/>
      <c r="G50" s="97"/>
      <c r="H50" s="97"/>
      <c r="I50" s="97"/>
      <c r="J50" s="97"/>
    </row>
    <row r="51" spans="1:10" x14ac:dyDescent="0.2">
      <c r="A51" s="93"/>
      <c r="B51" s="93"/>
      <c r="C51" s="93"/>
      <c r="D51" s="94"/>
      <c r="E51" s="94"/>
      <c r="F51" s="93"/>
      <c r="G51" s="97"/>
      <c r="H51" s="97"/>
      <c r="I51" s="97"/>
      <c r="J51" s="97"/>
    </row>
    <row r="52" spans="1:10" x14ac:dyDescent="0.2">
      <c r="A52" s="93"/>
      <c r="B52" s="93"/>
      <c r="C52" s="93"/>
      <c r="D52" s="96"/>
      <c r="E52" s="96"/>
      <c r="F52" s="93"/>
      <c r="G52" s="96"/>
      <c r="H52" s="96"/>
      <c r="I52" s="96"/>
      <c r="J52" s="96"/>
    </row>
    <row r="53" spans="1:10" x14ac:dyDescent="0.2">
      <c r="A53" s="93"/>
      <c r="B53" s="93"/>
      <c r="C53" s="93"/>
      <c r="D53" s="94"/>
      <c r="E53" s="94"/>
      <c r="F53" s="93"/>
      <c r="G53" s="97"/>
      <c r="H53" s="97"/>
      <c r="I53" s="97"/>
      <c r="J53" s="97"/>
    </row>
    <row r="54" spans="1:10" x14ac:dyDescent="0.2">
      <c r="A54" s="93"/>
      <c r="B54" s="93"/>
      <c r="C54" s="93"/>
      <c r="D54" s="94"/>
      <c r="E54" s="94"/>
      <c r="F54" s="93"/>
      <c r="G54" s="97"/>
      <c r="H54" s="97"/>
      <c r="I54" s="97"/>
      <c r="J54" s="97"/>
    </row>
    <row r="55" spans="1:10" x14ac:dyDescent="0.2">
      <c r="A55" s="93"/>
      <c r="B55" s="93"/>
      <c r="C55" s="93"/>
      <c r="D55" s="94"/>
      <c r="E55" s="94"/>
      <c r="F55" s="93"/>
      <c r="G55" s="97"/>
      <c r="H55" s="97"/>
      <c r="I55" s="97"/>
      <c r="J55" s="97"/>
    </row>
    <row r="56" spans="1:10" x14ac:dyDescent="0.2">
      <c r="A56" s="93"/>
      <c r="B56" s="93"/>
      <c r="C56" s="93"/>
      <c r="D56" s="94"/>
      <c r="E56" s="94"/>
      <c r="F56" s="93"/>
      <c r="G56" s="97"/>
      <c r="H56" s="97"/>
      <c r="I56" s="97"/>
      <c r="J56" s="97"/>
    </row>
    <row r="57" spans="1:10" x14ac:dyDescent="0.2">
      <c r="A57" s="93"/>
      <c r="B57" s="93"/>
      <c r="C57" s="93"/>
      <c r="D57" s="94"/>
      <c r="E57" s="94"/>
      <c r="F57" s="93"/>
      <c r="G57" s="97"/>
      <c r="H57" s="97"/>
      <c r="I57" s="97"/>
      <c r="J57" s="97"/>
    </row>
    <row r="58" spans="1:10" x14ac:dyDescent="0.2">
      <c r="A58" s="93"/>
      <c r="B58" s="93"/>
      <c r="C58" s="93"/>
      <c r="D58" s="94"/>
      <c r="E58" s="94"/>
      <c r="F58" s="93"/>
      <c r="G58" s="94"/>
      <c r="H58" s="94"/>
      <c r="I58" s="94"/>
      <c r="J58" s="94"/>
    </row>
    <row r="59" spans="1:10" x14ac:dyDescent="0.2">
      <c r="A59" s="93"/>
      <c r="B59" s="93"/>
      <c r="C59" s="93"/>
      <c r="D59" s="94"/>
      <c r="E59" s="94"/>
      <c r="F59" s="93"/>
      <c r="G59" s="95"/>
      <c r="H59" s="95"/>
      <c r="I59" s="95"/>
      <c r="J59" s="95"/>
    </row>
    <row r="60" spans="1:10" x14ac:dyDescent="0.2">
      <c r="A60" s="94"/>
      <c r="B60" s="94"/>
      <c r="C60" s="93"/>
      <c r="D60" s="98"/>
      <c r="E60" s="98"/>
      <c r="F60" s="94"/>
      <c r="G60" s="95"/>
      <c r="H60" s="95"/>
      <c r="I60" s="95"/>
      <c r="J60" s="95"/>
    </row>
    <row r="61" spans="1:10" x14ac:dyDescent="0.2">
      <c r="A61" s="94"/>
      <c r="B61" s="94"/>
      <c r="C61" s="93"/>
      <c r="D61" s="98"/>
      <c r="E61" s="98"/>
      <c r="F61" s="94"/>
      <c r="G61" s="95"/>
      <c r="H61" s="95"/>
      <c r="I61" s="95"/>
      <c r="J61" s="95"/>
    </row>
    <row r="62" spans="1:10" x14ac:dyDescent="0.2">
      <c r="A62" s="94"/>
      <c r="B62" s="94"/>
      <c r="C62" s="93"/>
      <c r="D62" s="98"/>
      <c r="E62" s="98"/>
      <c r="F62" s="94"/>
      <c r="G62" s="94"/>
      <c r="H62" s="94"/>
      <c r="I62" s="94"/>
      <c r="J62" s="94"/>
    </row>
    <row r="63" spans="1:10" x14ac:dyDescent="0.2">
      <c r="A63" s="94"/>
      <c r="B63" s="94"/>
      <c r="C63" s="93"/>
      <c r="D63" s="98"/>
      <c r="E63" s="98"/>
      <c r="F63" s="94"/>
      <c r="G63" s="94"/>
      <c r="H63" s="94"/>
      <c r="I63" s="94"/>
      <c r="J63" s="94"/>
    </row>
    <row r="64" spans="1:10" x14ac:dyDescent="0.2">
      <c r="A64" s="96"/>
      <c r="B64" s="96"/>
      <c r="C64" s="93"/>
      <c r="D64" s="98"/>
      <c r="E64" s="98"/>
      <c r="F64" s="95"/>
      <c r="G64" s="95"/>
      <c r="H64" s="95"/>
      <c r="I64" s="95"/>
      <c r="J64" s="95"/>
    </row>
    <row r="65" spans="1:10" x14ac:dyDescent="0.2">
      <c r="A65" s="94"/>
      <c r="B65" s="94"/>
      <c r="C65" s="93"/>
      <c r="D65" s="98"/>
      <c r="E65" s="98"/>
      <c r="F65" s="94"/>
      <c r="G65" s="97"/>
      <c r="H65" s="97"/>
      <c r="I65" s="97"/>
      <c r="J65" s="97"/>
    </row>
    <row r="66" spans="1:10" x14ac:dyDescent="0.2">
      <c r="A66" s="94"/>
      <c r="B66" s="94"/>
      <c r="C66" s="93"/>
      <c r="D66" s="98"/>
      <c r="E66" s="98"/>
      <c r="F66" s="94"/>
      <c r="G66" s="97"/>
      <c r="H66" s="97"/>
      <c r="I66" s="97"/>
      <c r="J66" s="97"/>
    </row>
    <row r="67" spans="1:10" x14ac:dyDescent="0.2">
      <c r="A67" s="93"/>
      <c r="B67" s="93"/>
      <c r="C67" s="93"/>
      <c r="D67" s="98"/>
      <c r="E67" s="98"/>
      <c r="F67" s="93"/>
      <c r="G67" s="93"/>
      <c r="H67" s="93"/>
      <c r="I67" s="98"/>
      <c r="J67" s="98"/>
    </row>
    <row r="68" spans="1:10" x14ac:dyDescent="0.2">
      <c r="A68" s="94"/>
      <c r="B68" s="94"/>
      <c r="C68" s="93"/>
      <c r="D68" s="98"/>
      <c r="E68" s="98"/>
      <c r="F68" s="94"/>
      <c r="G68" s="97"/>
      <c r="H68" s="97"/>
      <c r="I68" s="97"/>
      <c r="J68" s="97"/>
    </row>
    <row r="69" spans="1:10" x14ac:dyDescent="0.2">
      <c r="A69" s="93"/>
      <c r="B69" s="93"/>
      <c r="C69" s="93"/>
      <c r="D69" s="98"/>
      <c r="E69" s="98"/>
      <c r="F69" s="93"/>
      <c r="G69" s="93"/>
      <c r="H69" s="93"/>
      <c r="I69" s="93"/>
      <c r="J69" s="93"/>
    </row>
    <row r="70" spans="1:10" x14ac:dyDescent="0.2">
      <c r="A70" s="93"/>
      <c r="B70" s="93"/>
      <c r="C70" s="93"/>
      <c r="D70" s="98"/>
      <c r="E70" s="98"/>
      <c r="F70" s="93"/>
      <c r="G70" s="93"/>
      <c r="H70" s="93"/>
      <c r="I70" s="93"/>
      <c r="J70" s="93"/>
    </row>
    <row r="71" spans="1:10" x14ac:dyDescent="0.2">
      <c r="A71" s="93"/>
      <c r="B71" s="93"/>
      <c r="C71" s="93"/>
      <c r="D71" s="98"/>
      <c r="E71" s="98"/>
      <c r="F71" s="93"/>
      <c r="G71" s="93"/>
      <c r="H71" s="93"/>
      <c r="I71" s="93"/>
      <c r="J71" s="93"/>
    </row>
    <row r="72" spans="1:10" x14ac:dyDescent="0.2">
      <c r="A72" s="93"/>
      <c r="B72" s="93"/>
      <c r="C72" s="93"/>
      <c r="D72" s="98"/>
      <c r="E72" s="98"/>
      <c r="F72" s="93"/>
      <c r="G72" s="93"/>
      <c r="H72" s="93"/>
      <c r="I72" s="93"/>
      <c r="J72" s="93"/>
    </row>
    <row r="73" spans="1:10" x14ac:dyDescent="0.2">
      <c r="A73" s="93"/>
      <c r="B73" s="93"/>
      <c r="C73" s="93"/>
      <c r="D73" s="98"/>
      <c r="E73" s="98"/>
      <c r="F73" s="93"/>
      <c r="G73" s="93"/>
      <c r="H73" s="93"/>
      <c r="I73" s="93"/>
      <c r="J73" s="93"/>
    </row>
    <row r="74" spans="1:10" x14ac:dyDescent="0.2">
      <c r="A74" s="93"/>
      <c r="B74" s="93"/>
      <c r="C74" s="93"/>
      <c r="D74" s="98"/>
      <c r="E74" s="98"/>
      <c r="F74" s="93"/>
      <c r="G74" s="93"/>
      <c r="H74" s="93"/>
      <c r="I74" s="93"/>
      <c r="J74" s="93"/>
    </row>
    <row r="75" spans="1:10" x14ac:dyDescent="0.2">
      <c r="D75" s="98"/>
      <c r="E75" s="98"/>
    </row>
    <row r="76" spans="1:10" x14ac:dyDescent="0.2">
      <c r="D76" s="98"/>
      <c r="E76" s="98"/>
    </row>
    <row r="77" spans="1:10" x14ac:dyDescent="0.2">
      <c r="D77" s="98"/>
      <c r="E77" s="98"/>
    </row>
    <row r="78" spans="1:10" x14ac:dyDescent="0.2">
      <c r="D78" s="98"/>
      <c r="E78" s="98"/>
    </row>
    <row r="79" spans="1:10" x14ac:dyDescent="0.2">
      <c r="D79" s="98"/>
      <c r="E79" s="98"/>
    </row>
    <row r="80" spans="1:10" x14ac:dyDescent="0.2">
      <c r="D80" s="98"/>
      <c r="E80" s="98"/>
    </row>
    <row r="81" spans="4:5" x14ac:dyDescent="0.2">
      <c r="D81" s="98"/>
      <c r="E81" s="98"/>
    </row>
    <row r="82" spans="4:5" x14ac:dyDescent="0.2">
      <c r="D82" s="98"/>
      <c r="E82" s="98"/>
    </row>
  </sheetData>
  <customSheetViews>
    <customSheetView guid="{DDB149D1-98B3-4233-B23A-7A407F4FB8C1}" fitToPage="1" state="hidden">
      <selection activeCell="F36" sqref="F36"/>
      <pageMargins left="0.70866141732283472" right="0.31496062992125984" top="0.55118110236220474" bottom="0.55118110236220474" header="0.31496062992125984" footer="0.31496062992125984"/>
      <pageSetup paperSize="8" fitToHeight="0" orientation="landscape" r:id="rId1"/>
      <headerFooter>
        <oddHeader xml:space="preserve">&amp;REinzahlungen  2020 - 2023
</oddHeader>
        <oddFooter>&amp;LStand: &amp;D&amp;Calle Werte in Euro&amp;RSeite &amp;P von &amp;N</oddFooter>
      </headerFooter>
    </customSheetView>
  </customSheetViews>
  <pageMargins left="0.70866141732283472" right="0.31496062992125984" top="0.55118110236220474" bottom="0.55118110236220474" header="0.31496062992125984" footer="0.31496062992125984"/>
  <pageSetup paperSize="8" fitToHeight="0" orientation="landscape" r:id="rId2"/>
  <headerFooter>
    <oddHeader xml:space="preserve">&amp;REinzahlungen  2020 - 2023
</oddHeader>
    <oddFooter>&amp;LStand: &amp;D&amp;Calle Werte in Euro&amp;RSeite &amp;P von &amp;N</oddFooter>
  </headerFooter>
  <customProperties>
    <customPr name="layoutContexts"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8"/>
  <sheetViews>
    <sheetView topLeftCell="A32" workbookViewId="0">
      <selection activeCell="B36" sqref="B36"/>
    </sheetView>
  </sheetViews>
  <sheetFormatPr baseColWidth="10" defaultRowHeight="12.75" x14ac:dyDescent="0.2"/>
  <sheetData>
    <row r="1" spans="1:2" x14ac:dyDescent="0.2">
      <c r="A1">
        <v>1110100</v>
      </c>
      <c r="B1" t="s">
        <v>72</v>
      </c>
    </row>
    <row r="2" spans="1:2" x14ac:dyDescent="0.2">
      <c r="A2">
        <v>1110200</v>
      </c>
      <c r="B2" t="s">
        <v>73</v>
      </c>
    </row>
    <row r="3" spans="1:2" x14ac:dyDescent="0.2">
      <c r="A3">
        <v>1110300</v>
      </c>
      <c r="B3" t="s">
        <v>74</v>
      </c>
    </row>
    <row r="4" spans="1:2" x14ac:dyDescent="0.2">
      <c r="A4">
        <v>1110310</v>
      </c>
      <c r="B4" t="s">
        <v>75</v>
      </c>
    </row>
    <row r="5" spans="1:2" x14ac:dyDescent="0.2">
      <c r="A5">
        <v>1110400</v>
      </c>
      <c r="B5" t="s">
        <v>76</v>
      </c>
    </row>
    <row r="6" spans="1:2" x14ac:dyDescent="0.2">
      <c r="A6">
        <v>1110600</v>
      </c>
      <c r="B6" t="s">
        <v>77</v>
      </c>
    </row>
    <row r="7" spans="1:2" x14ac:dyDescent="0.2">
      <c r="A7">
        <v>1110700</v>
      </c>
      <c r="B7" t="s">
        <v>78</v>
      </c>
    </row>
    <row r="8" spans="1:2" x14ac:dyDescent="0.2">
      <c r="A8">
        <v>1110900</v>
      </c>
      <c r="B8" t="s">
        <v>79</v>
      </c>
    </row>
    <row r="9" spans="1:2" x14ac:dyDescent="0.2">
      <c r="A9">
        <v>1120100</v>
      </c>
      <c r="B9" t="s">
        <v>85</v>
      </c>
    </row>
    <row r="10" spans="1:2" x14ac:dyDescent="0.2">
      <c r="A10">
        <v>1120200</v>
      </c>
      <c r="B10" t="s">
        <v>88</v>
      </c>
    </row>
    <row r="11" spans="1:2" x14ac:dyDescent="0.2">
      <c r="A11">
        <v>1120300</v>
      </c>
      <c r="B11" t="s">
        <v>86</v>
      </c>
    </row>
    <row r="12" spans="1:2" x14ac:dyDescent="0.2">
      <c r="A12">
        <v>1120301</v>
      </c>
      <c r="B12" t="s">
        <v>87</v>
      </c>
    </row>
    <row r="13" spans="1:2" x14ac:dyDescent="0.2">
      <c r="A13">
        <v>1130100</v>
      </c>
      <c r="B13" t="s">
        <v>89</v>
      </c>
    </row>
    <row r="14" spans="1:2" x14ac:dyDescent="0.2">
      <c r="A14">
        <v>1130106</v>
      </c>
      <c r="B14" t="s">
        <v>238</v>
      </c>
    </row>
    <row r="15" spans="1:2" x14ac:dyDescent="0.2">
      <c r="A15">
        <v>1130108</v>
      </c>
      <c r="B15" t="s">
        <v>80</v>
      </c>
    </row>
    <row r="16" spans="1:2" x14ac:dyDescent="0.2">
      <c r="A16">
        <v>1140000</v>
      </c>
      <c r="B16" t="s">
        <v>96</v>
      </c>
    </row>
    <row r="17" spans="1:2" x14ac:dyDescent="0.2">
      <c r="A17">
        <v>1140100</v>
      </c>
      <c r="B17" t="s">
        <v>255</v>
      </c>
    </row>
    <row r="18" spans="1:2" x14ac:dyDescent="0.2">
      <c r="A18">
        <v>1140200</v>
      </c>
      <c r="B18" t="s">
        <v>97</v>
      </c>
    </row>
    <row r="19" spans="1:2" x14ac:dyDescent="0.2">
      <c r="A19">
        <v>1140400</v>
      </c>
      <c r="B19" t="s">
        <v>81</v>
      </c>
    </row>
    <row r="20" spans="1:2" x14ac:dyDescent="0.2">
      <c r="A20">
        <v>1140500</v>
      </c>
      <c r="B20" t="s">
        <v>98</v>
      </c>
    </row>
    <row r="21" spans="1:2" x14ac:dyDescent="0.2">
      <c r="A21">
        <v>1140502</v>
      </c>
      <c r="B21" t="s">
        <v>99</v>
      </c>
    </row>
    <row r="22" spans="1:2" x14ac:dyDescent="0.2">
      <c r="A22">
        <v>1140700</v>
      </c>
      <c r="B22" t="s">
        <v>90</v>
      </c>
    </row>
    <row r="23" spans="1:2" x14ac:dyDescent="0.2">
      <c r="A23">
        <v>1140701</v>
      </c>
      <c r="B23" t="s">
        <v>254</v>
      </c>
    </row>
    <row r="24" spans="1:2" x14ac:dyDescent="0.2">
      <c r="A24">
        <v>1140702</v>
      </c>
      <c r="B24" t="s">
        <v>253</v>
      </c>
    </row>
    <row r="25" spans="1:2" x14ac:dyDescent="0.2">
      <c r="A25">
        <v>1140800</v>
      </c>
      <c r="B25" t="s">
        <v>239</v>
      </c>
    </row>
    <row r="26" spans="1:2" x14ac:dyDescent="0.2">
      <c r="A26">
        <v>1160100</v>
      </c>
      <c r="B26" t="s">
        <v>92</v>
      </c>
    </row>
    <row r="27" spans="1:2" x14ac:dyDescent="0.2">
      <c r="A27">
        <v>1160200</v>
      </c>
      <c r="B27" t="s">
        <v>93</v>
      </c>
    </row>
    <row r="28" spans="1:2" x14ac:dyDescent="0.2">
      <c r="A28">
        <v>1160300</v>
      </c>
      <c r="B28" t="s">
        <v>94</v>
      </c>
    </row>
    <row r="29" spans="1:2" x14ac:dyDescent="0.2">
      <c r="A29">
        <v>1180100</v>
      </c>
      <c r="B29" t="s">
        <v>82</v>
      </c>
    </row>
    <row r="30" spans="1:2" x14ac:dyDescent="0.2">
      <c r="A30">
        <v>1180200</v>
      </c>
      <c r="B30" t="s">
        <v>83</v>
      </c>
    </row>
    <row r="31" spans="1:2" x14ac:dyDescent="0.2">
      <c r="A31">
        <v>1180200</v>
      </c>
      <c r="B31" t="s">
        <v>83</v>
      </c>
    </row>
    <row r="32" spans="1:2" x14ac:dyDescent="0.2">
      <c r="A32">
        <v>1190000</v>
      </c>
      <c r="B32" t="s">
        <v>240</v>
      </c>
    </row>
    <row r="33" spans="1:2" x14ac:dyDescent="0.2">
      <c r="A33">
        <v>1210100</v>
      </c>
      <c r="B33" t="s">
        <v>241</v>
      </c>
    </row>
    <row r="34" spans="1:2" x14ac:dyDescent="0.2">
      <c r="A34">
        <v>1210200</v>
      </c>
      <c r="B34" t="s">
        <v>242</v>
      </c>
    </row>
    <row r="35" spans="1:2" x14ac:dyDescent="0.2">
      <c r="A35">
        <v>1220100</v>
      </c>
      <c r="B35" t="s">
        <v>178</v>
      </c>
    </row>
    <row r="36" spans="1:2" x14ac:dyDescent="0.2">
      <c r="A36">
        <v>1220300</v>
      </c>
      <c r="B36" t="s">
        <v>179</v>
      </c>
    </row>
    <row r="37" spans="1:2" x14ac:dyDescent="0.2">
      <c r="A37">
        <v>1220500</v>
      </c>
      <c r="B37" t="s">
        <v>180</v>
      </c>
    </row>
    <row r="38" spans="1:2" x14ac:dyDescent="0.2">
      <c r="A38">
        <v>1220700</v>
      </c>
      <c r="B38" t="s">
        <v>101</v>
      </c>
    </row>
    <row r="39" spans="1:2" x14ac:dyDescent="0.2">
      <c r="A39">
        <v>1230000</v>
      </c>
      <c r="B39" t="s">
        <v>191</v>
      </c>
    </row>
    <row r="40" spans="1:2" x14ac:dyDescent="0.2">
      <c r="A40">
        <v>1230300</v>
      </c>
      <c r="B40" t="s">
        <v>192</v>
      </c>
    </row>
    <row r="41" spans="1:2" x14ac:dyDescent="0.2">
      <c r="A41">
        <v>1230400</v>
      </c>
      <c r="B41" t="s">
        <v>193</v>
      </c>
    </row>
    <row r="42" spans="1:2" x14ac:dyDescent="0.2">
      <c r="A42">
        <v>1230500</v>
      </c>
      <c r="B42" t="s">
        <v>194</v>
      </c>
    </row>
    <row r="43" spans="1:2" x14ac:dyDescent="0.2">
      <c r="A43">
        <v>1240100</v>
      </c>
      <c r="B43" t="s">
        <v>197</v>
      </c>
    </row>
    <row r="44" spans="1:2" x14ac:dyDescent="0.2">
      <c r="A44">
        <v>1240200</v>
      </c>
      <c r="B44" t="s">
        <v>198</v>
      </c>
    </row>
    <row r="45" spans="1:2" x14ac:dyDescent="0.2">
      <c r="A45">
        <v>1240300</v>
      </c>
      <c r="B45" t="s">
        <v>199</v>
      </c>
    </row>
    <row r="46" spans="1:2" x14ac:dyDescent="0.2">
      <c r="A46">
        <v>1240400</v>
      </c>
      <c r="B46" t="s">
        <v>200</v>
      </c>
    </row>
    <row r="47" spans="1:2" x14ac:dyDescent="0.2">
      <c r="A47">
        <v>1260000</v>
      </c>
      <c r="B47" t="s">
        <v>181</v>
      </c>
    </row>
    <row r="48" spans="1:2" x14ac:dyDescent="0.2">
      <c r="A48">
        <v>1260103</v>
      </c>
      <c r="B48" t="s">
        <v>182</v>
      </c>
    </row>
    <row r="49" spans="1:2" x14ac:dyDescent="0.2">
      <c r="A49">
        <v>1270100</v>
      </c>
      <c r="B49" t="s">
        <v>183</v>
      </c>
    </row>
    <row r="50" spans="1:2" x14ac:dyDescent="0.2">
      <c r="A50">
        <v>1270110</v>
      </c>
      <c r="B50" t="s">
        <v>184</v>
      </c>
    </row>
    <row r="51" spans="1:2" x14ac:dyDescent="0.2">
      <c r="A51">
        <v>1270120</v>
      </c>
      <c r="B51" t="s">
        <v>185</v>
      </c>
    </row>
    <row r="52" spans="1:2" x14ac:dyDescent="0.2">
      <c r="A52">
        <v>1270130</v>
      </c>
      <c r="B52" t="s">
        <v>186</v>
      </c>
    </row>
    <row r="53" spans="1:2" x14ac:dyDescent="0.2">
      <c r="A53">
        <v>1270140</v>
      </c>
      <c r="B53" t="s">
        <v>187</v>
      </c>
    </row>
    <row r="54" spans="1:2" x14ac:dyDescent="0.2">
      <c r="A54">
        <v>1270150</v>
      </c>
      <c r="B54" t="s">
        <v>188</v>
      </c>
    </row>
    <row r="55" spans="1:2" x14ac:dyDescent="0.2">
      <c r="A55">
        <v>1280100</v>
      </c>
      <c r="B55" t="s">
        <v>189</v>
      </c>
    </row>
    <row r="56" spans="1:2" x14ac:dyDescent="0.2">
      <c r="A56">
        <v>2170100</v>
      </c>
      <c r="B56" t="s">
        <v>159</v>
      </c>
    </row>
    <row r="57" spans="1:2" x14ac:dyDescent="0.2">
      <c r="A57">
        <v>2170102</v>
      </c>
      <c r="B57" t="s">
        <v>305</v>
      </c>
    </row>
    <row r="58" spans="1:2" x14ac:dyDescent="0.2">
      <c r="A58">
        <v>2170103</v>
      </c>
      <c r="B58" t="s">
        <v>306</v>
      </c>
    </row>
    <row r="59" spans="1:2" x14ac:dyDescent="0.2">
      <c r="A59">
        <v>2170104</v>
      </c>
      <c r="B59" t="s">
        <v>307</v>
      </c>
    </row>
    <row r="60" spans="1:2" x14ac:dyDescent="0.2">
      <c r="A60">
        <v>2170105</v>
      </c>
      <c r="B60" t="s">
        <v>308</v>
      </c>
    </row>
    <row r="61" spans="1:2" x14ac:dyDescent="0.2">
      <c r="A61">
        <v>2170106</v>
      </c>
      <c r="B61" t="s">
        <v>309</v>
      </c>
    </row>
    <row r="62" spans="1:2" x14ac:dyDescent="0.2">
      <c r="A62">
        <v>2170107</v>
      </c>
      <c r="B62" t="s">
        <v>310</v>
      </c>
    </row>
    <row r="63" spans="1:2" x14ac:dyDescent="0.2">
      <c r="A63">
        <v>2170108</v>
      </c>
      <c r="B63" t="s">
        <v>63</v>
      </c>
    </row>
    <row r="64" spans="1:2" x14ac:dyDescent="0.2">
      <c r="A64">
        <v>2180000</v>
      </c>
      <c r="B64" t="s">
        <v>160</v>
      </c>
    </row>
    <row r="65" spans="1:2" x14ac:dyDescent="0.2">
      <c r="A65">
        <v>2210100</v>
      </c>
      <c r="B65" t="s">
        <v>161</v>
      </c>
    </row>
    <row r="66" spans="1:2" x14ac:dyDescent="0.2">
      <c r="A66">
        <v>2210102</v>
      </c>
      <c r="B66" t="s">
        <v>162</v>
      </c>
    </row>
    <row r="67" spans="1:2" x14ac:dyDescent="0.2">
      <c r="A67">
        <v>2210103</v>
      </c>
      <c r="B67" t="s">
        <v>64</v>
      </c>
    </row>
    <row r="68" spans="1:2" x14ac:dyDescent="0.2">
      <c r="A68">
        <v>2210104</v>
      </c>
      <c r="B68" t="s">
        <v>163</v>
      </c>
    </row>
    <row r="69" spans="1:2" x14ac:dyDescent="0.2">
      <c r="A69">
        <v>2210105</v>
      </c>
      <c r="B69" t="s">
        <v>332</v>
      </c>
    </row>
    <row r="70" spans="1:2" x14ac:dyDescent="0.2">
      <c r="A70">
        <v>2210106</v>
      </c>
      <c r="B70" t="s">
        <v>65</v>
      </c>
    </row>
    <row r="71" spans="1:2" x14ac:dyDescent="0.2">
      <c r="A71">
        <v>2210107</v>
      </c>
      <c r="B71" t="s">
        <v>331</v>
      </c>
    </row>
    <row r="72" spans="1:2" x14ac:dyDescent="0.2">
      <c r="A72">
        <v>2210108</v>
      </c>
      <c r="B72" t="s">
        <v>67</v>
      </c>
    </row>
    <row r="73" spans="1:2" x14ac:dyDescent="0.2">
      <c r="A73">
        <v>2210109</v>
      </c>
      <c r="B73" t="s">
        <v>66</v>
      </c>
    </row>
    <row r="74" spans="1:2" ht="15" customHeight="1" x14ac:dyDescent="0.2">
      <c r="A74">
        <v>2210110</v>
      </c>
      <c r="B74" t="s">
        <v>335</v>
      </c>
    </row>
    <row r="75" spans="1:2" x14ac:dyDescent="0.2">
      <c r="A75">
        <v>2210111</v>
      </c>
      <c r="B75" t="s">
        <v>311</v>
      </c>
    </row>
    <row r="76" spans="1:2" x14ac:dyDescent="0.2">
      <c r="A76">
        <v>2310100</v>
      </c>
      <c r="B76" t="s">
        <v>164</v>
      </c>
    </row>
    <row r="77" spans="1:2" x14ac:dyDescent="0.2">
      <c r="A77">
        <v>2310102</v>
      </c>
      <c r="B77" t="s">
        <v>333</v>
      </c>
    </row>
    <row r="78" spans="1:2" x14ac:dyDescent="0.2">
      <c r="A78">
        <v>2310103</v>
      </c>
      <c r="B78" t="s">
        <v>334</v>
      </c>
    </row>
    <row r="79" spans="1:2" x14ac:dyDescent="0.2">
      <c r="A79">
        <v>2310104</v>
      </c>
      <c r="B79" t="s">
        <v>330</v>
      </c>
    </row>
    <row r="80" spans="1:2" x14ac:dyDescent="0.2">
      <c r="A80">
        <v>2410000</v>
      </c>
      <c r="B80" t="s">
        <v>248</v>
      </c>
    </row>
    <row r="81" spans="1:2" x14ac:dyDescent="0.2">
      <c r="A81">
        <v>2430100</v>
      </c>
      <c r="B81" t="s">
        <v>312</v>
      </c>
    </row>
    <row r="82" spans="1:2" x14ac:dyDescent="0.2">
      <c r="A82">
        <v>2430303</v>
      </c>
      <c r="B82" t="s">
        <v>313</v>
      </c>
    </row>
    <row r="83" spans="1:2" x14ac:dyDescent="0.2">
      <c r="A83">
        <v>2510100</v>
      </c>
      <c r="B83" t="s">
        <v>165</v>
      </c>
    </row>
    <row r="84" spans="1:2" x14ac:dyDescent="0.2">
      <c r="A84">
        <v>2520010</v>
      </c>
      <c r="B84" t="s">
        <v>166</v>
      </c>
    </row>
    <row r="85" spans="1:2" x14ac:dyDescent="0.2">
      <c r="A85">
        <v>2520020</v>
      </c>
      <c r="B85" t="s">
        <v>167</v>
      </c>
    </row>
    <row r="86" spans="1:2" x14ac:dyDescent="0.2">
      <c r="A86">
        <v>2520030</v>
      </c>
      <c r="B86" t="s">
        <v>168</v>
      </c>
    </row>
    <row r="87" spans="1:2" x14ac:dyDescent="0.2">
      <c r="A87">
        <v>2610200</v>
      </c>
      <c r="B87" t="s">
        <v>169</v>
      </c>
    </row>
    <row r="88" spans="1:2" x14ac:dyDescent="0.2">
      <c r="A88">
        <v>2630110</v>
      </c>
      <c r="B88" t="s">
        <v>170</v>
      </c>
    </row>
    <row r="89" spans="1:2" x14ac:dyDescent="0.2">
      <c r="A89">
        <v>2630120</v>
      </c>
      <c r="B89" t="s">
        <v>171</v>
      </c>
    </row>
    <row r="90" spans="1:2" x14ac:dyDescent="0.2">
      <c r="A90">
        <v>2710100</v>
      </c>
      <c r="B90" t="s">
        <v>336</v>
      </c>
    </row>
    <row r="91" spans="1:2" x14ac:dyDescent="0.2">
      <c r="A91">
        <v>2710110</v>
      </c>
      <c r="B91" t="s">
        <v>172</v>
      </c>
    </row>
    <row r="92" spans="1:2" x14ac:dyDescent="0.2">
      <c r="A92">
        <v>2710120</v>
      </c>
      <c r="B92" t="s">
        <v>173</v>
      </c>
    </row>
    <row r="93" spans="1:2" x14ac:dyDescent="0.2">
      <c r="A93">
        <v>2710130</v>
      </c>
      <c r="B93" t="s">
        <v>174</v>
      </c>
    </row>
    <row r="94" spans="1:2" x14ac:dyDescent="0.2">
      <c r="A94">
        <v>2810000</v>
      </c>
      <c r="B94" t="s">
        <v>175</v>
      </c>
    </row>
    <row r="95" spans="1:2" x14ac:dyDescent="0.2">
      <c r="A95">
        <v>3110100</v>
      </c>
      <c r="B95" t="s">
        <v>256</v>
      </c>
    </row>
    <row r="96" spans="1:2" x14ac:dyDescent="0.2">
      <c r="A96">
        <v>3110101</v>
      </c>
      <c r="B96" t="s">
        <v>257</v>
      </c>
    </row>
    <row r="97" spans="1:2" x14ac:dyDescent="0.2">
      <c r="A97">
        <v>3110102</v>
      </c>
      <c r="B97" t="s">
        <v>258</v>
      </c>
    </row>
    <row r="98" spans="1:2" x14ac:dyDescent="0.2">
      <c r="A98">
        <v>3110104</v>
      </c>
      <c r="B98" t="s">
        <v>259</v>
      </c>
    </row>
    <row r="99" spans="1:2" x14ac:dyDescent="0.2">
      <c r="A99">
        <v>3110200</v>
      </c>
      <c r="B99" t="s">
        <v>103</v>
      </c>
    </row>
    <row r="100" spans="1:2" x14ac:dyDescent="0.2">
      <c r="A100">
        <v>3110201</v>
      </c>
      <c r="B100" t="s">
        <v>260</v>
      </c>
    </row>
    <row r="101" spans="1:2" x14ac:dyDescent="0.2">
      <c r="A101">
        <v>3110202</v>
      </c>
      <c r="B101" t="s">
        <v>261</v>
      </c>
    </row>
    <row r="102" spans="1:2" x14ac:dyDescent="0.2">
      <c r="A102">
        <v>3110203</v>
      </c>
      <c r="B102" t="s">
        <v>262</v>
      </c>
    </row>
    <row r="103" spans="1:2" x14ac:dyDescent="0.2">
      <c r="A103">
        <v>3110204</v>
      </c>
      <c r="B103" t="s">
        <v>263</v>
      </c>
    </row>
    <row r="104" spans="1:2" x14ac:dyDescent="0.2">
      <c r="A104">
        <v>3110205</v>
      </c>
      <c r="B104" t="s">
        <v>264</v>
      </c>
    </row>
    <row r="105" spans="1:2" x14ac:dyDescent="0.2">
      <c r="A105">
        <v>3110206</v>
      </c>
      <c r="B105" t="s">
        <v>265</v>
      </c>
    </row>
    <row r="106" spans="1:2" x14ac:dyDescent="0.2">
      <c r="A106">
        <v>3110207</v>
      </c>
      <c r="B106" t="s">
        <v>104</v>
      </c>
    </row>
    <row r="107" spans="1:2" x14ac:dyDescent="0.2">
      <c r="A107">
        <v>3110300</v>
      </c>
      <c r="B107" t="s">
        <v>266</v>
      </c>
    </row>
    <row r="108" spans="1:2" x14ac:dyDescent="0.2">
      <c r="A108">
        <v>3110301</v>
      </c>
      <c r="B108" t="s">
        <v>267</v>
      </c>
    </row>
    <row r="109" spans="1:2" x14ac:dyDescent="0.2">
      <c r="A109">
        <v>3110302</v>
      </c>
      <c r="B109" t="s">
        <v>268</v>
      </c>
    </row>
    <row r="110" spans="1:2" x14ac:dyDescent="0.2">
      <c r="A110">
        <v>3110303</v>
      </c>
      <c r="B110" t="s">
        <v>269</v>
      </c>
    </row>
    <row r="111" spans="1:2" x14ac:dyDescent="0.2">
      <c r="A111">
        <v>3110304</v>
      </c>
      <c r="B111" t="s">
        <v>270</v>
      </c>
    </row>
    <row r="112" spans="1:2" x14ac:dyDescent="0.2">
      <c r="A112">
        <v>3110305</v>
      </c>
      <c r="B112" t="s">
        <v>271</v>
      </c>
    </row>
    <row r="113" spans="1:2" x14ac:dyDescent="0.2">
      <c r="A113">
        <v>3110306</v>
      </c>
      <c r="B113" t="s">
        <v>272</v>
      </c>
    </row>
    <row r="114" spans="1:2" x14ac:dyDescent="0.2">
      <c r="A114">
        <v>3110309</v>
      </c>
      <c r="B114" t="s">
        <v>273</v>
      </c>
    </row>
    <row r="115" spans="1:2" x14ac:dyDescent="0.2">
      <c r="A115">
        <v>3110400</v>
      </c>
      <c r="B115" t="s">
        <v>105</v>
      </c>
    </row>
    <row r="116" spans="1:2" x14ac:dyDescent="0.2">
      <c r="A116">
        <v>3110402</v>
      </c>
      <c r="B116" t="s">
        <v>106</v>
      </c>
    </row>
    <row r="117" spans="1:2" x14ac:dyDescent="0.2">
      <c r="A117">
        <v>3110403</v>
      </c>
      <c r="B117" t="s">
        <v>107</v>
      </c>
    </row>
    <row r="118" spans="1:2" x14ac:dyDescent="0.2">
      <c r="A118">
        <v>3110500</v>
      </c>
      <c r="B118" t="s">
        <v>108</v>
      </c>
    </row>
    <row r="119" spans="1:2" x14ac:dyDescent="0.2">
      <c r="A119">
        <v>3110501</v>
      </c>
      <c r="B119" t="s">
        <v>274</v>
      </c>
    </row>
    <row r="120" spans="1:2" x14ac:dyDescent="0.2">
      <c r="A120">
        <v>3110502</v>
      </c>
      <c r="B120" t="s">
        <v>109</v>
      </c>
    </row>
    <row r="121" spans="1:2" x14ac:dyDescent="0.2">
      <c r="A121">
        <v>3110503</v>
      </c>
      <c r="B121" t="s">
        <v>275</v>
      </c>
    </row>
    <row r="122" spans="1:2" x14ac:dyDescent="0.2">
      <c r="A122">
        <v>3110505</v>
      </c>
      <c r="B122" t="s">
        <v>110</v>
      </c>
    </row>
    <row r="123" spans="1:2" x14ac:dyDescent="0.2">
      <c r="A123">
        <v>3110700</v>
      </c>
      <c r="B123" t="s">
        <v>276</v>
      </c>
    </row>
    <row r="124" spans="1:2" x14ac:dyDescent="0.2">
      <c r="A124">
        <v>3110701</v>
      </c>
      <c r="B124" t="s">
        <v>277</v>
      </c>
    </row>
    <row r="125" spans="1:2" x14ac:dyDescent="0.2">
      <c r="A125">
        <v>3110702</v>
      </c>
      <c r="B125" t="s">
        <v>278</v>
      </c>
    </row>
    <row r="126" spans="1:2" x14ac:dyDescent="0.2">
      <c r="A126">
        <v>3110703</v>
      </c>
      <c r="B126" t="s">
        <v>279</v>
      </c>
    </row>
    <row r="127" spans="1:2" x14ac:dyDescent="0.2">
      <c r="A127">
        <v>3110800</v>
      </c>
      <c r="B127" t="s">
        <v>280</v>
      </c>
    </row>
    <row r="128" spans="1:2" x14ac:dyDescent="0.2">
      <c r="A128">
        <v>3110900</v>
      </c>
      <c r="B128" t="s">
        <v>111</v>
      </c>
    </row>
    <row r="129" spans="1:2" x14ac:dyDescent="0.2">
      <c r="A129">
        <v>3120100</v>
      </c>
      <c r="B129" t="s">
        <v>112</v>
      </c>
    </row>
    <row r="130" spans="1:2" x14ac:dyDescent="0.2">
      <c r="A130">
        <v>3120101</v>
      </c>
      <c r="B130" t="s">
        <v>281</v>
      </c>
    </row>
    <row r="131" spans="1:2" x14ac:dyDescent="0.2">
      <c r="A131">
        <v>3120102</v>
      </c>
      <c r="B131" t="s">
        <v>282</v>
      </c>
    </row>
    <row r="132" spans="1:2" x14ac:dyDescent="0.2">
      <c r="A132">
        <v>3120200</v>
      </c>
      <c r="B132" t="s">
        <v>113</v>
      </c>
    </row>
    <row r="133" spans="1:2" x14ac:dyDescent="0.2">
      <c r="A133">
        <v>3120300</v>
      </c>
      <c r="B133" t="s">
        <v>114</v>
      </c>
    </row>
    <row r="134" spans="1:2" x14ac:dyDescent="0.2">
      <c r="A134">
        <v>3120301</v>
      </c>
      <c r="B134" t="s">
        <v>283</v>
      </c>
    </row>
    <row r="135" spans="1:2" x14ac:dyDescent="0.2">
      <c r="A135">
        <v>3120302</v>
      </c>
      <c r="B135" t="s">
        <v>284</v>
      </c>
    </row>
    <row r="136" spans="1:2" x14ac:dyDescent="0.2">
      <c r="A136">
        <v>3120601</v>
      </c>
      <c r="B136" t="s">
        <v>285</v>
      </c>
    </row>
    <row r="137" spans="1:2" x14ac:dyDescent="0.2">
      <c r="A137">
        <v>3120602</v>
      </c>
      <c r="B137" t="s">
        <v>286</v>
      </c>
    </row>
    <row r="138" spans="1:2" x14ac:dyDescent="0.2">
      <c r="A138">
        <v>3120900</v>
      </c>
      <c r="B138" t="s">
        <v>287</v>
      </c>
    </row>
    <row r="139" spans="1:2" x14ac:dyDescent="0.2">
      <c r="A139">
        <v>3130000</v>
      </c>
      <c r="B139" t="s">
        <v>115</v>
      </c>
    </row>
    <row r="140" spans="1:2" x14ac:dyDescent="0.2">
      <c r="A140">
        <v>3130100</v>
      </c>
      <c r="B140" t="s">
        <v>115</v>
      </c>
    </row>
    <row r="141" spans="1:2" x14ac:dyDescent="0.2">
      <c r="A141">
        <v>3130101</v>
      </c>
      <c r="B141" t="s">
        <v>102</v>
      </c>
    </row>
    <row r="142" spans="1:2" x14ac:dyDescent="0.2">
      <c r="A142">
        <v>3130102</v>
      </c>
      <c r="B142" t="s">
        <v>116</v>
      </c>
    </row>
    <row r="143" spans="1:2" x14ac:dyDescent="0.2">
      <c r="A143">
        <v>3130103</v>
      </c>
      <c r="B143" t="s">
        <v>116</v>
      </c>
    </row>
    <row r="144" spans="1:2" x14ac:dyDescent="0.2">
      <c r="A144">
        <v>3130201</v>
      </c>
      <c r="B144" t="s">
        <v>117</v>
      </c>
    </row>
    <row r="145" spans="1:2" x14ac:dyDescent="0.2">
      <c r="A145">
        <v>3130202</v>
      </c>
      <c r="B145" t="s">
        <v>118</v>
      </c>
    </row>
    <row r="146" spans="1:2" x14ac:dyDescent="0.2">
      <c r="A146">
        <v>3130203</v>
      </c>
      <c r="B146" t="s">
        <v>288</v>
      </c>
    </row>
    <row r="147" spans="1:2" x14ac:dyDescent="0.2">
      <c r="A147">
        <v>3130204</v>
      </c>
      <c r="B147" t="s">
        <v>119</v>
      </c>
    </row>
    <row r="148" spans="1:2" x14ac:dyDescent="0.2">
      <c r="A148">
        <v>3130300</v>
      </c>
      <c r="B148" t="s">
        <v>120</v>
      </c>
    </row>
    <row r="149" spans="1:2" x14ac:dyDescent="0.2">
      <c r="A149">
        <v>3130400</v>
      </c>
      <c r="B149" t="s">
        <v>121</v>
      </c>
    </row>
    <row r="150" spans="1:2" x14ac:dyDescent="0.2">
      <c r="A150">
        <v>3130501</v>
      </c>
      <c r="B150" t="s">
        <v>122</v>
      </c>
    </row>
    <row r="151" spans="1:2" x14ac:dyDescent="0.2">
      <c r="A151">
        <v>3130502</v>
      </c>
      <c r="B151" t="s">
        <v>123</v>
      </c>
    </row>
    <row r="152" spans="1:2" x14ac:dyDescent="0.2">
      <c r="A152">
        <v>3150500</v>
      </c>
      <c r="B152" t="s">
        <v>124</v>
      </c>
    </row>
    <row r="153" spans="1:2" x14ac:dyDescent="0.2">
      <c r="A153">
        <v>3150600</v>
      </c>
      <c r="B153" t="s">
        <v>125</v>
      </c>
    </row>
    <row r="154" spans="1:2" x14ac:dyDescent="0.2">
      <c r="A154">
        <v>3210000</v>
      </c>
      <c r="B154" t="s">
        <v>289</v>
      </c>
    </row>
    <row r="155" spans="1:2" x14ac:dyDescent="0.2">
      <c r="A155">
        <v>3310000</v>
      </c>
      <c r="B155" t="s">
        <v>290</v>
      </c>
    </row>
    <row r="156" spans="1:2" x14ac:dyDescent="0.2">
      <c r="A156">
        <v>3410000</v>
      </c>
      <c r="B156" t="s">
        <v>297</v>
      </c>
    </row>
    <row r="157" spans="1:2" x14ac:dyDescent="0.2">
      <c r="A157">
        <v>3430000</v>
      </c>
      <c r="B157" t="s">
        <v>126</v>
      </c>
    </row>
    <row r="158" spans="1:2" x14ac:dyDescent="0.2">
      <c r="A158">
        <v>3440000</v>
      </c>
      <c r="B158" t="s">
        <v>291</v>
      </c>
    </row>
    <row r="159" spans="1:2" x14ac:dyDescent="0.2">
      <c r="A159">
        <v>3450001</v>
      </c>
      <c r="B159" t="s">
        <v>127</v>
      </c>
    </row>
    <row r="160" spans="1:2" x14ac:dyDescent="0.2">
      <c r="A160">
        <v>3450003</v>
      </c>
      <c r="B160" t="s">
        <v>292</v>
      </c>
    </row>
    <row r="161" spans="1:2" x14ac:dyDescent="0.2">
      <c r="A161">
        <v>3510000</v>
      </c>
      <c r="B161" t="s">
        <v>293</v>
      </c>
    </row>
    <row r="162" spans="1:2" x14ac:dyDescent="0.2">
      <c r="A162">
        <v>3510001</v>
      </c>
      <c r="B162" t="s">
        <v>128</v>
      </c>
    </row>
    <row r="163" spans="1:2" x14ac:dyDescent="0.2">
      <c r="A163">
        <v>3510002</v>
      </c>
      <c r="B163" t="s">
        <v>294</v>
      </c>
    </row>
    <row r="164" spans="1:2" x14ac:dyDescent="0.2">
      <c r="A164">
        <v>3510003</v>
      </c>
      <c r="B164" t="s">
        <v>295</v>
      </c>
    </row>
    <row r="165" spans="1:2" x14ac:dyDescent="0.2">
      <c r="A165">
        <v>3510004</v>
      </c>
      <c r="B165" t="s">
        <v>129</v>
      </c>
    </row>
    <row r="166" spans="1:2" x14ac:dyDescent="0.2">
      <c r="A166">
        <v>3510005</v>
      </c>
      <c r="B166" t="s">
        <v>130</v>
      </c>
    </row>
    <row r="167" spans="1:2" x14ac:dyDescent="0.2">
      <c r="A167">
        <v>3510006</v>
      </c>
      <c r="B167" t="s">
        <v>131</v>
      </c>
    </row>
    <row r="168" spans="1:2" x14ac:dyDescent="0.2">
      <c r="A168">
        <v>3510007</v>
      </c>
      <c r="B168" t="s">
        <v>132</v>
      </c>
    </row>
    <row r="169" spans="1:2" x14ac:dyDescent="0.2">
      <c r="A169">
        <v>3510008</v>
      </c>
      <c r="B169" t="s">
        <v>296</v>
      </c>
    </row>
    <row r="170" spans="1:2" x14ac:dyDescent="0.2">
      <c r="A170">
        <v>3510100</v>
      </c>
      <c r="B170" t="s">
        <v>133</v>
      </c>
    </row>
    <row r="171" spans="1:2" x14ac:dyDescent="0.2">
      <c r="A171">
        <v>3610000</v>
      </c>
      <c r="B171" t="s">
        <v>298</v>
      </c>
    </row>
    <row r="172" spans="1:2" x14ac:dyDescent="0.2">
      <c r="A172">
        <v>3620000</v>
      </c>
      <c r="B172" t="s">
        <v>146</v>
      </c>
    </row>
    <row r="173" spans="1:2" x14ac:dyDescent="0.2">
      <c r="A173">
        <v>3630100</v>
      </c>
      <c r="B173" t="s">
        <v>147</v>
      </c>
    </row>
    <row r="174" spans="1:2" x14ac:dyDescent="0.2">
      <c r="A174">
        <v>3630200</v>
      </c>
      <c r="B174" t="s">
        <v>148</v>
      </c>
    </row>
    <row r="175" spans="1:2" x14ac:dyDescent="0.2">
      <c r="A175">
        <v>3630300</v>
      </c>
      <c r="B175" t="s">
        <v>299</v>
      </c>
    </row>
    <row r="176" spans="1:2" x14ac:dyDescent="0.2">
      <c r="A176">
        <v>3630400</v>
      </c>
      <c r="B176" t="s">
        <v>149</v>
      </c>
    </row>
    <row r="177" spans="1:2" x14ac:dyDescent="0.2">
      <c r="A177">
        <v>3630500</v>
      </c>
      <c r="B177" t="s">
        <v>150</v>
      </c>
    </row>
    <row r="178" spans="1:2" x14ac:dyDescent="0.2">
      <c r="A178">
        <v>3630510</v>
      </c>
      <c r="B178" t="s">
        <v>300</v>
      </c>
    </row>
    <row r="179" spans="1:2" x14ac:dyDescent="0.2">
      <c r="A179">
        <v>3630600</v>
      </c>
      <c r="B179" t="s">
        <v>301</v>
      </c>
    </row>
    <row r="180" spans="1:2" x14ac:dyDescent="0.2">
      <c r="A180">
        <v>3630700</v>
      </c>
      <c r="B180" t="s">
        <v>151</v>
      </c>
    </row>
    <row r="181" spans="1:2" x14ac:dyDescent="0.2">
      <c r="A181">
        <v>3630800</v>
      </c>
      <c r="B181" t="s">
        <v>152</v>
      </c>
    </row>
    <row r="182" spans="1:2" x14ac:dyDescent="0.2">
      <c r="A182">
        <v>3630900</v>
      </c>
      <c r="B182" t="s">
        <v>302</v>
      </c>
    </row>
    <row r="183" spans="1:2" x14ac:dyDescent="0.2">
      <c r="A183">
        <v>3631000</v>
      </c>
      <c r="B183" t="s">
        <v>303</v>
      </c>
    </row>
    <row r="184" spans="1:2" x14ac:dyDescent="0.2">
      <c r="A184">
        <v>3640000</v>
      </c>
      <c r="B184" t="s">
        <v>134</v>
      </c>
    </row>
    <row r="185" spans="1:2" x14ac:dyDescent="0.2">
      <c r="A185">
        <v>3660000</v>
      </c>
      <c r="B185" t="s">
        <v>304</v>
      </c>
    </row>
    <row r="186" spans="1:2" x14ac:dyDescent="0.2">
      <c r="A186">
        <v>3660001</v>
      </c>
      <c r="B186" t="s">
        <v>153</v>
      </c>
    </row>
    <row r="187" spans="1:2" x14ac:dyDescent="0.2">
      <c r="A187">
        <v>3660002</v>
      </c>
      <c r="B187" t="s">
        <v>154</v>
      </c>
    </row>
    <row r="188" spans="1:2" x14ac:dyDescent="0.2">
      <c r="A188">
        <v>3660003</v>
      </c>
      <c r="B188" t="s">
        <v>155</v>
      </c>
    </row>
    <row r="189" spans="1:2" x14ac:dyDescent="0.2">
      <c r="A189">
        <v>3660004</v>
      </c>
      <c r="B189" t="s">
        <v>156</v>
      </c>
    </row>
    <row r="190" spans="1:2" x14ac:dyDescent="0.2">
      <c r="A190">
        <v>3660005</v>
      </c>
      <c r="B190" t="s">
        <v>157</v>
      </c>
    </row>
    <row r="191" spans="1:2" x14ac:dyDescent="0.2">
      <c r="A191">
        <v>4110200</v>
      </c>
      <c r="B191" t="s">
        <v>136</v>
      </c>
    </row>
    <row r="192" spans="1:2" x14ac:dyDescent="0.2">
      <c r="A192">
        <v>4140100</v>
      </c>
      <c r="B192" t="s">
        <v>137</v>
      </c>
    </row>
    <row r="193" spans="1:2" x14ac:dyDescent="0.2">
      <c r="A193">
        <v>4140110</v>
      </c>
      <c r="B193" t="s">
        <v>138</v>
      </c>
    </row>
    <row r="194" spans="1:2" x14ac:dyDescent="0.2">
      <c r="A194">
        <v>4140200</v>
      </c>
      <c r="B194" t="s">
        <v>139</v>
      </c>
    </row>
    <row r="195" spans="1:2" x14ac:dyDescent="0.2">
      <c r="A195">
        <v>4140300</v>
      </c>
      <c r="B195" t="s">
        <v>140</v>
      </c>
    </row>
    <row r="196" spans="1:2" x14ac:dyDescent="0.2">
      <c r="A196">
        <v>4140400</v>
      </c>
      <c r="B196" t="s">
        <v>141</v>
      </c>
    </row>
    <row r="197" spans="1:2" x14ac:dyDescent="0.2">
      <c r="A197">
        <v>4140500</v>
      </c>
      <c r="B197" t="s">
        <v>142</v>
      </c>
    </row>
    <row r="198" spans="1:2" x14ac:dyDescent="0.2">
      <c r="A198">
        <v>4140512</v>
      </c>
      <c r="B198" t="s">
        <v>143</v>
      </c>
    </row>
    <row r="199" spans="1:2" x14ac:dyDescent="0.2">
      <c r="A199">
        <v>4140600</v>
      </c>
      <c r="B199" t="s">
        <v>144</v>
      </c>
    </row>
    <row r="200" spans="1:2" x14ac:dyDescent="0.2">
      <c r="A200">
        <v>4210000</v>
      </c>
      <c r="B200" t="s">
        <v>158</v>
      </c>
    </row>
    <row r="201" spans="1:2" x14ac:dyDescent="0.2">
      <c r="A201">
        <v>5110200</v>
      </c>
      <c r="B201" t="s">
        <v>317</v>
      </c>
    </row>
    <row r="202" spans="1:2" x14ac:dyDescent="0.2">
      <c r="A202">
        <v>5110202</v>
      </c>
      <c r="B202" t="s">
        <v>229</v>
      </c>
    </row>
    <row r="203" spans="1:2" x14ac:dyDescent="0.2">
      <c r="A203">
        <v>5110204</v>
      </c>
      <c r="B203" t="s">
        <v>202</v>
      </c>
    </row>
    <row r="204" spans="1:2" x14ac:dyDescent="0.2">
      <c r="A204">
        <v>5110800</v>
      </c>
      <c r="B204" t="s">
        <v>234</v>
      </c>
    </row>
    <row r="205" spans="1:2" x14ac:dyDescent="0.2">
      <c r="A205">
        <v>5111000</v>
      </c>
      <c r="B205" t="s">
        <v>346</v>
      </c>
    </row>
    <row r="206" spans="1:2" x14ac:dyDescent="0.2">
      <c r="A206">
        <v>5111200</v>
      </c>
      <c r="B206" t="s">
        <v>235</v>
      </c>
    </row>
    <row r="207" spans="1:2" x14ac:dyDescent="0.2">
      <c r="A207">
        <v>5111210</v>
      </c>
      <c r="B207" t="s">
        <v>203</v>
      </c>
    </row>
    <row r="208" spans="1:2" x14ac:dyDescent="0.2">
      <c r="A208">
        <v>5111300</v>
      </c>
      <c r="B208" t="s">
        <v>236</v>
      </c>
    </row>
    <row r="209" spans="1:2" x14ac:dyDescent="0.2">
      <c r="A209">
        <v>5210100</v>
      </c>
      <c r="B209" t="s">
        <v>230</v>
      </c>
    </row>
    <row r="210" spans="1:2" x14ac:dyDescent="0.2">
      <c r="A210">
        <v>5210200</v>
      </c>
      <c r="B210" t="s">
        <v>231</v>
      </c>
    </row>
    <row r="211" spans="1:2" x14ac:dyDescent="0.2">
      <c r="A211">
        <v>5230000</v>
      </c>
      <c r="B211" t="s">
        <v>232</v>
      </c>
    </row>
    <row r="212" spans="1:2" x14ac:dyDescent="0.2">
      <c r="A212">
        <v>5320100</v>
      </c>
      <c r="B212" t="s">
        <v>249</v>
      </c>
    </row>
    <row r="213" spans="1:2" x14ac:dyDescent="0.2">
      <c r="A213">
        <v>5370100</v>
      </c>
      <c r="B213" t="s">
        <v>204</v>
      </c>
    </row>
    <row r="214" spans="1:2" x14ac:dyDescent="0.2">
      <c r="A214">
        <v>5370110</v>
      </c>
      <c r="B214" t="s">
        <v>205</v>
      </c>
    </row>
    <row r="215" spans="1:2" x14ac:dyDescent="0.2">
      <c r="A215">
        <v>5370120</v>
      </c>
      <c r="B215" t="s">
        <v>206</v>
      </c>
    </row>
    <row r="216" spans="1:2" x14ac:dyDescent="0.2">
      <c r="A216">
        <v>5370130</v>
      </c>
      <c r="B216" t="s">
        <v>207</v>
      </c>
    </row>
    <row r="217" spans="1:2" x14ac:dyDescent="0.2">
      <c r="A217">
        <v>5370140</v>
      </c>
      <c r="B217" t="s">
        <v>208</v>
      </c>
    </row>
    <row r="218" spans="1:2" x14ac:dyDescent="0.2">
      <c r="A218">
        <v>5370200</v>
      </c>
      <c r="B218" t="s">
        <v>209</v>
      </c>
    </row>
    <row r="219" spans="1:2" x14ac:dyDescent="0.2">
      <c r="A219">
        <v>5370400</v>
      </c>
      <c r="B219" t="s">
        <v>210</v>
      </c>
    </row>
    <row r="220" spans="1:2" x14ac:dyDescent="0.2">
      <c r="A220">
        <v>5380200</v>
      </c>
      <c r="B220" t="s">
        <v>211</v>
      </c>
    </row>
    <row r="221" spans="1:2" x14ac:dyDescent="0.2">
      <c r="A221">
        <v>5420100</v>
      </c>
      <c r="B221" t="s">
        <v>223</v>
      </c>
    </row>
    <row r="222" spans="1:2" x14ac:dyDescent="0.2">
      <c r="A222">
        <v>5420200</v>
      </c>
      <c r="B222" t="s">
        <v>224</v>
      </c>
    </row>
    <row r="223" spans="1:2" x14ac:dyDescent="0.2">
      <c r="A223">
        <v>5470100</v>
      </c>
      <c r="B223" t="s">
        <v>250</v>
      </c>
    </row>
    <row r="224" spans="1:2" x14ac:dyDescent="0.2">
      <c r="A224">
        <v>5470200</v>
      </c>
      <c r="B224" t="s">
        <v>251</v>
      </c>
    </row>
    <row r="225" spans="1:2" x14ac:dyDescent="0.2">
      <c r="A225">
        <v>5480000</v>
      </c>
      <c r="B225" t="s">
        <v>225</v>
      </c>
    </row>
    <row r="226" spans="1:2" x14ac:dyDescent="0.2">
      <c r="A226">
        <v>5490100</v>
      </c>
      <c r="B226" t="s">
        <v>226</v>
      </c>
    </row>
    <row r="227" spans="1:2" x14ac:dyDescent="0.2">
      <c r="A227">
        <v>5510200</v>
      </c>
      <c r="B227" t="s">
        <v>227</v>
      </c>
    </row>
    <row r="228" spans="1:2" x14ac:dyDescent="0.2">
      <c r="A228">
        <v>5510210</v>
      </c>
      <c r="B228" t="s">
        <v>227</v>
      </c>
    </row>
    <row r="229" spans="1:2" x14ac:dyDescent="0.2">
      <c r="A229">
        <v>5520200</v>
      </c>
      <c r="B229" t="s">
        <v>212</v>
      </c>
    </row>
    <row r="230" spans="1:2" x14ac:dyDescent="0.2">
      <c r="A230">
        <v>5520400</v>
      </c>
      <c r="B230" t="s">
        <v>213</v>
      </c>
    </row>
    <row r="231" spans="1:2" x14ac:dyDescent="0.2">
      <c r="A231">
        <v>5530400</v>
      </c>
      <c r="B231" t="s">
        <v>190</v>
      </c>
    </row>
    <row r="232" spans="1:2" x14ac:dyDescent="0.2">
      <c r="A232">
        <v>5540000</v>
      </c>
      <c r="B232" t="s">
        <v>228</v>
      </c>
    </row>
    <row r="233" spans="1:2" x14ac:dyDescent="0.2">
      <c r="A233">
        <v>5540300</v>
      </c>
      <c r="B233" t="s">
        <v>214</v>
      </c>
    </row>
    <row r="234" spans="1:2" x14ac:dyDescent="0.2">
      <c r="A234">
        <v>5710000</v>
      </c>
      <c r="B234" t="s">
        <v>215</v>
      </c>
    </row>
    <row r="235" spans="1:2" x14ac:dyDescent="0.2">
      <c r="A235">
        <v>5710010</v>
      </c>
      <c r="B235" t="s">
        <v>252</v>
      </c>
    </row>
    <row r="236" spans="1:2" x14ac:dyDescent="0.2">
      <c r="A236">
        <v>5710201</v>
      </c>
      <c r="B236" t="s">
        <v>314</v>
      </c>
    </row>
    <row r="237" spans="1:2" x14ac:dyDescent="0.2">
      <c r="A237">
        <v>5710600</v>
      </c>
      <c r="B237" t="s">
        <v>216</v>
      </c>
    </row>
    <row r="238" spans="1:2" x14ac:dyDescent="0.2">
      <c r="A238">
        <v>5710601</v>
      </c>
      <c r="B238" t="s">
        <v>217</v>
      </c>
    </row>
    <row r="239" spans="1:2" x14ac:dyDescent="0.2">
      <c r="A239">
        <v>5710603</v>
      </c>
      <c r="B239" t="s">
        <v>218</v>
      </c>
    </row>
    <row r="240" spans="1:2" x14ac:dyDescent="0.2">
      <c r="A240">
        <v>5710606</v>
      </c>
      <c r="B240" t="s">
        <v>315</v>
      </c>
    </row>
    <row r="241" spans="1:2" x14ac:dyDescent="0.2">
      <c r="A241">
        <v>5710607</v>
      </c>
      <c r="B241" t="s">
        <v>316</v>
      </c>
    </row>
    <row r="242" spans="1:2" x14ac:dyDescent="0.2">
      <c r="A242">
        <v>5710607</v>
      </c>
      <c r="B242" t="s">
        <v>219</v>
      </c>
    </row>
    <row r="243" spans="1:2" x14ac:dyDescent="0.2">
      <c r="A243">
        <v>5730108</v>
      </c>
      <c r="B243" t="s">
        <v>243</v>
      </c>
    </row>
    <row r="244" spans="1:2" x14ac:dyDescent="0.2">
      <c r="A244">
        <v>5750000</v>
      </c>
      <c r="B244" t="s">
        <v>220</v>
      </c>
    </row>
    <row r="245" spans="1:2" x14ac:dyDescent="0.2">
      <c r="A245">
        <v>5750000</v>
      </c>
      <c r="B245" t="s">
        <v>220</v>
      </c>
    </row>
    <row r="246" spans="1:2" x14ac:dyDescent="0.2">
      <c r="A246">
        <v>5750202</v>
      </c>
      <c r="B246" t="s">
        <v>221</v>
      </c>
    </row>
    <row r="247" spans="1:2" x14ac:dyDescent="0.2">
      <c r="A247">
        <v>5750202</v>
      </c>
      <c r="B247" t="s">
        <v>221</v>
      </c>
    </row>
    <row r="248" spans="1:2" x14ac:dyDescent="0.2">
      <c r="A248">
        <v>6110000</v>
      </c>
      <c r="B248" t="s">
        <v>245</v>
      </c>
    </row>
    <row r="249" spans="1:2" x14ac:dyDescent="0.2">
      <c r="A249">
        <v>6120000</v>
      </c>
      <c r="B249" t="s">
        <v>246</v>
      </c>
    </row>
    <row r="250" spans="1:2" x14ac:dyDescent="0.2">
      <c r="A250">
        <v>6260000</v>
      </c>
      <c r="B250" t="s">
        <v>318</v>
      </c>
    </row>
    <row r="251" spans="1:2" x14ac:dyDescent="0.2">
      <c r="A251" t="s">
        <v>71</v>
      </c>
    </row>
    <row r="252" spans="1:2" x14ac:dyDescent="0.2">
      <c r="A252" t="s">
        <v>84</v>
      </c>
    </row>
    <row r="253" spans="1:2" x14ac:dyDescent="0.2">
      <c r="A253" t="s">
        <v>91</v>
      </c>
    </row>
    <row r="254" spans="1:2" x14ac:dyDescent="0.2">
      <c r="A254" t="s">
        <v>95</v>
      </c>
    </row>
    <row r="255" spans="1:2" x14ac:dyDescent="0.2">
      <c r="A255" t="s">
        <v>100</v>
      </c>
    </row>
    <row r="256" spans="1:2" x14ac:dyDescent="0.2">
      <c r="A256" t="s">
        <v>135</v>
      </c>
    </row>
    <row r="257" spans="1:2" x14ac:dyDescent="0.2">
      <c r="A257" t="s">
        <v>145</v>
      </c>
    </row>
    <row r="258" spans="1:2" x14ac:dyDescent="0.2">
      <c r="A258" t="s">
        <v>176</v>
      </c>
    </row>
    <row r="259" spans="1:2" x14ac:dyDescent="0.2">
      <c r="A259" t="s">
        <v>177</v>
      </c>
    </row>
    <row r="260" spans="1:2" x14ac:dyDescent="0.2">
      <c r="A260" t="s">
        <v>195</v>
      </c>
    </row>
    <row r="261" spans="1:2" x14ac:dyDescent="0.2">
      <c r="A261" t="s">
        <v>196</v>
      </c>
    </row>
    <row r="262" spans="1:2" x14ac:dyDescent="0.2">
      <c r="A262" t="s">
        <v>201</v>
      </c>
    </row>
    <row r="263" spans="1:2" x14ac:dyDescent="0.2">
      <c r="A263" t="s">
        <v>222</v>
      </c>
    </row>
    <row r="264" spans="1:2" x14ac:dyDescent="0.2">
      <c r="A264" t="s">
        <v>233</v>
      </c>
    </row>
    <row r="265" spans="1:2" x14ac:dyDescent="0.2">
      <c r="A265" t="s">
        <v>237</v>
      </c>
    </row>
    <row r="266" spans="1:2" x14ac:dyDescent="0.2">
      <c r="A266" t="s">
        <v>244</v>
      </c>
    </row>
    <row r="267" spans="1:2" x14ac:dyDescent="0.2">
      <c r="A267" t="s">
        <v>247</v>
      </c>
    </row>
    <row r="268" spans="1:2" x14ac:dyDescent="0.2">
      <c r="A268">
        <v>1140506</v>
      </c>
      <c r="B268" t="s">
        <v>391</v>
      </c>
    </row>
  </sheetData>
  <sortState ref="A1:B370">
    <sortCondition ref="A1:A370"/>
  </sortState>
  <customSheetViews>
    <customSheetView guid="{DDB149D1-98B3-4233-B23A-7A407F4FB8C1}" state="hidden" topLeftCell="A32">
      <selection activeCell="B36" sqref="B36"/>
      <pageMargins left="0.7" right="0.7" top="0.78740157499999996" bottom="0.78740157499999996" header="0.3" footer="0.3"/>
      <pageSetup paperSize="9" orientation="portrait" verticalDpi="0" r:id="rId1"/>
    </customSheetView>
  </customSheetViews>
  <pageMargins left="0.7" right="0.7" top="0.78740157499999996" bottom="0.78740157499999996" header="0.3" footer="0.3"/>
  <pageSetup paperSize="9" orientation="portrait" verticalDpi="0" r:id="rId2"/>
  <customProperties>
    <customPr name="layoutContexts"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Gesamt</vt:lpstr>
      <vt:lpstr>Kat 1</vt:lpstr>
      <vt:lpstr>Kat 2</vt:lpstr>
      <vt:lpstr>Kat 3</vt:lpstr>
      <vt:lpstr>Einzahlungen</vt:lpstr>
      <vt:lpstr>Produkte</vt:lpstr>
      <vt:lpstr>Gesamt!Druckbereich</vt:lpstr>
      <vt:lpstr>'Kat 1'!Druckbereich</vt:lpstr>
      <vt:lpstr>'Kat 2'!Druckbereich</vt:lpstr>
      <vt:lpstr>'Kat 3'!Druckbereich</vt:lpstr>
      <vt:lpstr>'Kat 1'!Drucktitel</vt:lpstr>
      <vt:lpstr>'Kat 2'!Drucktitel</vt:lpstr>
      <vt:lpstr>'Kat 3'!Drucktitel</vt:lpstr>
    </vt:vector>
  </TitlesOfParts>
  <Company>Hansestadt Greifswald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Volkmann, Robert</dc:creator>
  <cp:lastModifiedBy>Thoms, Josefine</cp:lastModifiedBy>
  <cp:lastPrinted>2023-09-29T08:55:34Z</cp:lastPrinted>
  <dcterms:created xsi:type="dcterms:W3CDTF">2011-08-30T11:39:33Z</dcterms:created>
  <dcterms:modified xsi:type="dcterms:W3CDTF">2023-09-29T09:01:20Z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hecksum">
    <vt:filetime>2023-09-11T07:23:55Z</vt:filetime>
  </property>
</Properties>
</file>