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updateLinks="never" codeName="DieseArbeitsmappe" autoCompressPictures="0" defaultThemeVersion="124226"/>
  <mc:AlternateContent xmlns:mc="http://schemas.openxmlformats.org/markup-compatibility/2006">
    <mc:Choice Requires="x15">
      <x15ac:absPath xmlns:x15ac="http://schemas.microsoft.com/office/spreadsheetml/2010/11/ac" url="\\Client\I$\20\20.3\Planung\Planung_2022-2023\Investitionsplanung\Prioritätenliste\"/>
    </mc:Choice>
  </mc:AlternateContent>
  <workbookProtection workbookAlgorithmName="SHA-512" workbookHashValue="CfXTzEp2nIDm3BDPI24PYQedrOADxfQTae/bFWlmdozamfZtsNOW0iq+5K+3VcL1+ZjQ3uE3G00A8Rb6tFpOIg==" workbookSaltValue="jfQqitC0DhHrb9LjI97xCQ==" workbookSpinCount="100000" lockStructure="1"/>
  <bookViews>
    <workbookView xWindow="240" yWindow="720" windowWidth="19440" windowHeight="8970" tabRatio="822"/>
  </bookViews>
  <sheets>
    <sheet name="Gesamt" sheetId="1" r:id="rId1"/>
    <sheet name="Kat 1" sheetId="2" r:id="rId2"/>
    <sheet name="Kat 2" sheetId="3" r:id="rId3"/>
    <sheet name="Kat 3" sheetId="4" r:id="rId4"/>
    <sheet name="Einzahlungen" sheetId="5" state="hidden" r:id="rId5"/>
    <sheet name="Produkte" sheetId="6" state="hidden" r:id="rId6"/>
  </sheets>
  <externalReferences>
    <externalReference r:id="rId7"/>
  </externalReferences>
  <definedNames>
    <definedName name="_xlnm._FilterDatabase" localSheetId="1" hidden="1">'Kat 1'!$A$1:$X$36</definedName>
    <definedName name="_xlnm._FilterDatabase" localSheetId="2" hidden="1">'Kat 2'!$A$1:$Y$51</definedName>
    <definedName name="_xlnm._FilterDatabase" localSheetId="3" hidden="1">'Kat 3'!$A$1:$AA$87</definedName>
    <definedName name="_xlnm._FilterDatabase" localSheetId="5" hidden="1">Produkte!$A$5:$I$5</definedName>
    <definedName name="_xlnm.Print_Titles" localSheetId="1">'Kat 1'!$1:$1</definedName>
    <definedName name="_xlnm.Print_Titles" localSheetId="2">'Kat 2'!$1:$1</definedName>
    <definedName name="_xlnm.Print_Titles" localSheetId="3">'Kat 3'!$1:$1</definedName>
    <definedName name="Z_BA740DD0_A8D6_4FF1_911F_75E2817B4FB3_.wvu.Cols" localSheetId="1" hidden="1">'Kat 1'!#REF!,'Kat 1'!#REF!</definedName>
    <definedName name="Z_BA740DD0_A8D6_4FF1_911F_75E2817B4FB3_.wvu.Cols" localSheetId="2" hidden="1">'Kat 2'!#REF!,'Kat 2'!#REF!</definedName>
    <definedName name="Z_BA740DD0_A8D6_4FF1_911F_75E2817B4FB3_.wvu.Cols" localSheetId="3" hidden="1">'Kat 3'!#REF!,'Kat 3'!#REF!</definedName>
    <definedName name="Z_BA740DD0_A8D6_4FF1_911F_75E2817B4FB3_.wvu.FilterData" localSheetId="1" hidden="1">'Kat 1'!$A$1:$Q$36</definedName>
    <definedName name="Z_BA740DD0_A8D6_4FF1_911F_75E2817B4FB3_.wvu.FilterData" localSheetId="2" hidden="1">'Kat 2'!#REF!</definedName>
    <definedName name="Z_BA740DD0_A8D6_4FF1_911F_75E2817B4FB3_.wvu.FilterData" localSheetId="3" hidden="1">'Kat 3'!#REF!</definedName>
    <definedName name="Z_BA740DD0_A8D6_4FF1_911F_75E2817B4FB3_.wvu.PrintArea" localSheetId="1" hidden="1">'Kat 1'!$A$1:$N$36</definedName>
    <definedName name="Z_BA740DD0_A8D6_4FF1_911F_75E2817B4FB3_.wvu.PrintArea" localSheetId="2" hidden="1">'Kat 2'!#REF!</definedName>
    <definedName name="Z_BA740DD0_A8D6_4FF1_911F_75E2817B4FB3_.wvu.PrintArea" localSheetId="3" hidden="1">'Kat 3'!#REF!</definedName>
    <definedName name="Z_BA740DD0_A8D6_4FF1_911F_75E2817B4FB3_.wvu.PrintTitles" localSheetId="1" hidden="1">'Kat 1'!$1:$1</definedName>
    <definedName name="Z_BA740DD0_A8D6_4FF1_911F_75E2817B4FB3_.wvu.PrintTitles" localSheetId="2" hidden="1">'Kat 2'!#REF!</definedName>
    <definedName name="Z_BA740DD0_A8D6_4FF1_911F_75E2817B4FB3_.wvu.PrintTitles" localSheetId="3" hidden="1">'Kat 3'!#REF!</definedName>
    <definedName name="Z_DDB149D1_98B3_4233_B23A_7A407F4FB8C1_.wvu.Cols" localSheetId="0" hidden="1">Gesamt!$L:$M</definedName>
    <definedName name="Z_DDB149D1_98B3_4233_B23A_7A407F4FB8C1_.wvu.Cols" localSheetId="1" hidden="1">'Kat 1'!$C:$F,'Kat 1'!$J:$J</definedName>
    <definedName name="Z_DDB149D1_98B3_4233_B23A_7A407F4FB8C1_.wvu.Cols" localSheetId="2" hidden="1">'Kat 2'!$D:$G</definedName>
    <definedName name="Z_DDB149D1_98B3_4233_B23A_7A407F4FB8C1_.wvu.Cols" localSheetId="3" hidden="1">'Kat 3'!$D:$G,'Kat 3'!$L:$L</definedName>
    <definedName name="Z_DDB149D1_98B3_4233_B23A_7A407F4FB8C1_.wvu.FilterData" localSheetId="1" hidden="1">'Kat 1'!$A$1:$X$36</definedName>
    <definedName name="Z_DDB149D1_98B3_4233_B23A_7A407F4FB8C1_.wvu.FilterData" localSheetId="2" hidden="1">'Kat 2'!$A$1:$Y$51</definedName>
    <definedName name="Z_DDB149D1_98B3_4233_B23A_7A407F4FB8C1_.wvu.FilterData" localSheetId="3" hidden="1">'Kat 3'!$A$1:$AA$87</definedName>
    <definedName name="Z_DDB149D1_98B3_4233_B23A_7A407F4FB8C1_.wvu.FilterData" localSheetId="5" hidden="1">Produkte!$A$5:$I$5</definedName>
    <definedName name="Z_DDB149D1_98B3_4233_B23A_7A407F4FB8C1_.wvu.PrintTitles" localSheetId="1" hidden="1">'Kat 1'!$1:$1</definedName>
    <definedName name="Z_DDB149D1_98B3_4233_B23A_7A407F4FB8C1_.wvu.PrintTitles" localSheetId="2" hidden="1">'Kat 2'!$1:$1</definedName>
    <definedName name="Z_DDB149D1_98B3_4233_B23A_7A407F4FB8C1_.wvu.PrintTitles" localSheetId="3" hidden="1">'Kat 3'!$1:$1</definedName>
  </definedNames>
  <calcPr calcId="162913"/>
  <customWorkbookViews>
    <customWorkbookView name="Puhl, Tom - Persönliche Ansicht" guid="{DDB149D1-98B3-4233-B23A-7A407F4FB8C1}" mergeInterval="0" personalView="1" maximized="1" xWindow="-8" yWindow="-8" windowWidth="1456" windowHeight="876" tabRatio="822" activeSheetId="1"/>
    <customWorkbookView name="a20pc09 - Persönliche Ansicht" guid="{BA740DD0-A8D6-4FF1-911F-75E2817B4FB3}" mergeInterval="0" personalView="1" maximized="1" windowWidth="1276" windowHeight="887" activeSheetId="4"/>
  </customWorkbookViews>
</workbook>
</file>

<file path=xl/calcChain.xml><?xml version="1.0" encoding="utf-8"?>
<calcChain xmlns="http://schemas.openxmlformats.org/spreadsheetml/2006/main">
  <c r="H8" i="2" l="1"/>
  <c r="I5" i="3"/>
  <c r="Y23" i="4"/>
  <c r="Z23" i="4"/>
  <c r="Y58" i="4"/>
  <c r="Z58" i="4"/>
  <c r="X35" i="2" l="1"/>
  <c r="W35" i="2"/>
  <c r="F11" i="1" l="1"/>
  <c r="D11" i="1"/>
  <c r="V85" i="4"/>
  <c r="U85" i="4"/>
  <c r="T85" i="4"/>
  <c r="S85" i="4"/>
  <c r="R85" i="4"/>
  <c r="Q85" i="4"/>
  <c r="P85" i="4"/>
  <c r="O85" i="4"/>
  <c r="V58" i="4"/>
  <c r="U58" i="4"/>
  <c r="T58" i="4"/>
  <c r="S58" i="4"/>
  <c r="R58" i="4"/>
  <c r="Q58" i="4"/>
  <c r="P58" i="4"/>
  <c r="O58" i="4"/>
  <c r="D10" i="1" l="1"/>
  <c r="V2" i="2"/>
  <c r="U2" i="2"/>
  <c r="T23" i="4" l="1"/>
  <c r="T86" i="4" s="1"/>
  <c r="U23" i="4"/>
  <c r="U86" i="4" s="1"/>
  <c r="V23" i="4"/>
  <c r="V86" i="4" s="1"/>
  <c r="P23" i="4"/>
  <c r="P86" i="4" s="1"/>
  <c r="Q23" i="4"/>
  <c r="Q86" i="4" s="1"/>
  <c r="R23" i="4"/>
  <c r="R86" i="4" s="1"/>
  <c r="S23" i="4"/>
  <c r="S86" i="4" s="1"/>
  <c r="O23" i="4"/>
  <c r="O86" i="4" s="1"/>
  <c r="F12" i="1"/>
  <c r="D9" i="1"/>
  <c r="D12" i="1" l="1"/>
  <c r="U48" i="3"/>
  <c r="T48" i="3"/>
  <c r="S48" i="3"/>
  <c r="R48" i="3"/>
  <c r="Q48" i="3"/>
  <c r="P48" i="3"/>
  <c r="O48" i="3"/>
  <c r="N48" i="3"/>
  <c r="U45" i="3"/>
  <c r="U49" i="3" s="1"/>
  <c r="T45" i="3"/>
  <c r="T49" i="3" s="1"/>
  <c r="S45" i="3"/>
  <c r="S49" i="3" s="1"/>
  <c r="R45" i="3"/>
  <c r="R49" i="3" s="1"/>
  <c r="Q45" i="3"/>
  <c r="Q49" i="3" s="1"/>
  <c r="P45" i="3"/>
  <c r="P49" i="3" s="1"/>
  <c r="O45" i="3"/>
  <c r="O49" i="3" s="1"/>
  <c r="N45" i="3"/>
  <c r="N49" i="3" s="1"/>
  <c r="T35" i="2"/>
  <c r="K2" i="1" s="1"/>
  <c r="S35" i="2"/>
  <c r="J2" i="1" s="1"/>
  <c r="R35" i="2"/>
  <c r="I2" i="1" s="1"/>
  <c r="Q35" i="2"/>
  <c r="H2" i="1" s="1"/>
  <c r="P35" i="2"/>
  <c r="G2" i="1" s="1"/>
  <c r="O35" i="2"/>
  <c r="F2" i="1" s="1"/>
  <c r="N35" i="2"/>
  <c r="E2" i="1" s="1"/>
  <c r="M35" i="2"/>
  <c r="D2" i="1" s="1"/>
  <c r="I84" i="4"/>
  <c r="M6" i="4"/>
  <c r="M24" i="4" l="1"/>
  <c r="H16" i="2" l="1"/>
  <c r="K16" i="2"/>
  <c r="L16" i="2"/>
  <c r="K3" i="2"/>
  <c r="K4" i="2"/>
  <c r="K5" i="2"/>
  <c r="K6" i="2"/>
  <c r="K7" i="2"/>
  <c r="K8" i="2"/>
  <c r="K9" i="2"/>
  <c r="K10" i="2"/>
  <c r="K11" i="2"/>
  <c r="K12" i="2"/>
  <c r="K13" i="2"/>
  <c r="K14" i="2"/>
  <c r="K15" i="2"/>
  <c r="K17" i="2"/>
  <c r="K18" i="2"/>
  <c r="K19" i="2"/>
  <c r="K20" i="2"/>
  <c r="K21" i="2"/>
  <c r="K22" i="2"/>
  <c r="K23" i="2"/>
  <c r="K24" i="2"/>
  <c r="K25" i="2"/>
  <c r="K26" i="2"/>
  <c r="K27" i="2"/>
  <c r="K28" i="2"/>
  <c r="K29" i="2"/>
  <c r="K30" i="2"/>
  <c r="K31" i="2"/>
  <c r="K32" i="2"/>
  <c r="K33" i="2"/>
  <c r="K34" i="2"/>
  <c r="K36" i="2"/>
  <c r="K2" i="2"/>
  <c r="I6" i="4"/>
  <c r="L6" i="4"/>
  <c r="N6" i="4"/>
  <c r="H19" i="2"/>
  <c r="H18" i="2"/>
  <c r="L24" i="2"/>
  <c r="H24" i="2"/>
  <c r="L13" i="2"/>
  <c r="L21" i="2"/>
  <c r="H21" i="2"/>
  <c r="L22" i="2"/>
  <c r="H22" i="2"/>
  <c r="L23" i="2"/>
  <c r="H23" i="2"/>
  <c r="H20" i="2"/>
  <c r="L20" i="2"/>
  <c r="H17" i="2"/>
  <c r="L17" i="2"/>
  <c r="N20" i="4"/>
  <c r="M20" i="4"/>
  <c r="I20" i="4"/>
  <c r="H15" i="2"/>
  <c r="L15" i="2"/>
  <c r="L12" i="2"/>
  <c r="H12" i="2"/>
  <c r="K35" i="2" l="1"/>
  <c r="V3" i="2"/>
  <c r="V4" i="2" s="1"/>
  <c r="V5" i="2" s="1"/>
  <c r="V6" i="2" s="1"/>
  <c r="V7" i="2" s="1"/>
  <c r="V8" i="2" s="1"/>
  <c r="V9" i="2" s="1"/>
  <c r="V10" i="2" s="1"/>
  <c r="V11" i="2" s="1"/>
  <c r="V12" i="2" s="1"/>
  <c r="V13" i="2" s="1"/>
  <c r="V14" i="2" s="1"/>
  <c r="V15" i="2" s="1"/>
  <c r="V16" i="2" s="1"/>
  <c r="V17" i="2" s="1"/>
  <c r="V18" i="2" s="1"/>
  <c r="V19" i="2" s="1"/>
  <c r="V20" i="2" s="1"/>
  <c r="V21" i="2" s="1"/>
  <c r="V22" i="2" s="1"/>
  <c r="V23" i="2" s="1"/>
  <c r="V24" i="2" s="1"/>
  <c r="V25" i="2" s="1"/>
  <c r="V26" i="2" s="1"/>
  <c r="V27" i="2" s="1"/>
  <c r="V28" i="2" s="1"/>
  <c r="V29" i="2" s="1"/>
  <c r="V30" i="2" s="1"/>
  <c r="V31" i="2" s="1"/>
  <c r="V32" i="2" s="1"/>
  <c r="V33" i="2" s="1"/>
  <c r="V34" i="2" s="1"/>
  <c r="W2" i="3" s="1"/>
  <c r="W3" i="3" s="1"/>
  <c r="W4" i="3" s="1"/>
  <c r="W5" i="3" s="1"/>
  <c r="W6" i="3" s="1"/>
  <c r="W7" i="3" s="1"/>
  <c r="W8" i="3" s="1"/>
  <c r="W9" i="3" s="1"/>
  <c r="W10" i="3" s="1"/>
  <c r="W11" i="3" s="1"/>
  <c r="W12" i="3" s="1"/>
  <c r="W13" i="3" s="1"/>
  <c r="W14" i="3" s="1"/>
  <c r="W15" i="3" s="1"/>
  <c r="W16" i="3" s="1"/>
  <c r="W17" i="3" s="1"/>
  <c r="W18" i="3" s="1"/>
  <c r="W19" i="3" s="1"/>
  <c r="W20" i="3" s="1"/>
  <c r="W21" i="3" s="1"/>
  <c r="W22" i="3" s="1"/>
  <c r="W23" i="3" s="1"/>
  <c r="W24" i="3" s="1"/>
  <c r="W25" i="3" s="1"/>
  <c r="W26" i="3" s="1"/>
  <c r="W27" i="3" s="1"/>
  <c r="W28" i="3" s="1"/>
  <c r="W29" i="3" s="1"/>
  <c r="W30" i="3" s="1"/>
  <c r="W31" i="3" s="1"/>
  <c r="W32" i="3" s="1"/>
  <c r="W33" i="3" s="1"/>
  <c r="W34" i="3" s="1"/>
  <c r="W35" i="3" s="1"/>
  <c r="W36" i="3" s="1"/>
  <c r="W37" i="3" s="1"/>
  <c r="W38" i="3" s="1"/>
  <c r="W39" i="3" s="1"/>
  <c r="W40" i="3" s="1"/>
  <c r="W41" i="3" s="1"/>
  <c r="W42" i="3" s="1"/>
  <c r="W43" i="3" s="1"/>
  <c r="W44" i="3" s="1"/>
  <c r="X2" i="4" s="1"/>
  <c r="X3" i="4" s="1"/>
  <c r="X4" i="4" s="1"/>
  <c r="X5" i="4" s="1"/>
  <c r="X6" i="4" s="1"/>
  <c r="X7" i="4" s="1"/>
  <c r="X8" i="4" s="1"/>
  <c r="X9" i="4" s="1"/>
  <c r="X10" i="4" s="1"/>
  <c r="X11" i="4" s="1"/>
  <c r="X12" i="4" s="1"/>
  <c r="X13" i="4" s="1"/>
  <c r="X14" i="4" s="1"/>
  <c r="X15" i="4" s="1"/>
  <c r="X16" i="4" s="1"/>
  <c r="X17" i="4" s="1"/>
  <c r="X18" i="4" s="1"/>
  <c r="X19" i="4" s="1"/>
  <c r="X20" i="4" s="1"/>
  <c r="X21" i="4" s="1"/>
  <c r="X22" i="4" s="1"/>
  <c r="X24" i="4" s="1"/>
  <c r="X25" i="4" s="1"/>
  <c r="X26" i="4" s="1"/>
  <c r="X27" i="4" s="1"/>
  <c r="X28" i="4" s="1"/>
  <c r="X29" i="4" s="1"/>
  <c r="X30" i="4" s="1"/>
  <c r="X31" i="4" s="1"/>
  <c r="X32" i="4" s="1"/>
  <c r="X33" i="4" s="1"/>
  <c r="X34" i="4" s="1"/>
  <c r="X35" i="4" s="1"/>
  <c r="X36" i="4" s="1"/>
  <c r="X37" i="4" s="1"/>
  <c r="X38" i="4" s="1"/>
  <c r="X39" i="4" s="1"/>
  <c r="X40" i="4" s="1"/>
  <c r="X41" i="4" s="1"/>
  <c r="X42" i="4" s="1"/>
  <c r="X43" i="4" s="1"/>
  <c r="X44" i="4" s="1"/>
  <c r="X45" i="4" s="1"/>
  <c r="X46" i="4" s="1"/>
  <c r="X47" i="4" s="1"/>
  <c r="X48" i="4" s="1"/>
  <c r="X49" i="4" s="1"/>
  <c r="X50" i="4" s="1"/>
  <c r="X51" i="4" s="1"/>
  <c r="X52" i="4" s="1"/>
  <c r="X53" i="4" s="1"/>
  <c r="X54" i="4" s="1"/>
  <c r="X55" i="4" s="1"/>
  <c r="X56" i="4" s="1"/>
  <c r="X57" i="4" s="1"/>
  <c r="X59" i="4" s="1"/>
  <c r="X60" i="4" s="1"/>
  <c r="X61" i="4" s="1"/>
  <c r="X62" i="4" s="1"/>
  <c r="X63" i="4" s="1"/>
  <c r="X64" i="4" s="1"/>
  <c r="X65" i="4" s="1"/>
  <c r="X66" i="4" s="1"/>
  <c r="X67" i="4" s="1"/>
  <c r="X68" i="4" s="1"/>
  <c r="X69" i="4" s="1"/>
  <c r="X70" i="4" s="1"/>
  <c r="X71" i="4" s="1"/>
  <c r="X72" i="4" s="1"/>
  <c r="X73" i="4" s="1"/>
  <c r="X74" i="4" s="1"/>
  <c r="X75" i="4" s="1"/>
  <c r="X76" i="4" s="1"/>
  <c r="X77" i="4" s="1"/>
  <c r="X78" i="4" s="1"/>
  <c r="X79" i="4" s="1"/>
  <c r="X80" i="4" s="1"/>
  <c r="X81" i="4" s="1"/>
  <c r="X82" i="4" s="1"/>
  <c r="X83" i="4" s="1"/>
  <c r="X84" i="4" s="1"/>
  <c r="L14" i="2"/>
  <c r="H14" i="2"/>
  <c r="L11" i="2"/>
  <c r="H11" i="2"/>
  <c r="H10" i="2"/>
  <c r="L10" i="2"/>
  <c r="L25" i="2" l="1"/>
  <c r="H25" i="2"/>
  <c r="L9" i="2"/>
  <c r="H9" i="2"/>
  <c r="L26" i="2"/>
  <c r="H26" i="2"/>
  <c r="L27" i="2"/>
  <c r="H27" i="2"/>
  <c r="L28" i="2"/>
  <c r="H28" i="2"/>
  <c r="H29" i="2"/>
  <c r="L29" i="2"/>
  <c r="L30" i="2"/>
  <c r="H30" i="2"/>
  <c r="L31" i="2"/>
  <c r="H31" i="2"/>
  <c r="H32" i="2" l="1"/>
  <c r="L32" i="2"/>
  <c r="H33" i="2"/>
  <c r="L33" i="2"/>
  <c r="N14" i="4" l="1"/>
  <c r="M14" i="4"/>
  <c r="I14" i="4"/>
  <c r="N31" i="4" l="1"/>
  <c r="M31" i="4"/>
  <c r="I31" i="4" l="1"/>
  <c r="N22" i="4" l="1"/>
  <c r="M22" i="4"/>
  <c r="I22" i="4"/>
  <c r="N75" i="4" l="1"/>
  <c r="M75" i="4"/>
  <c r="N80" i="4"/>
  <c r="M80" i="4"/>
  <c r="N48" i="4"/>
  <c r="M48" i="4"/>
  <c r="N46" i="4"/>
  <c r="M46" i="4"/>
  <c r="N45" i="4"/>
  <c r="M45" i="4"/>
  <c r="N32" i="4"/>
  <c r="M32" i="4"/>
  <c r="N71" i="4"/>
  <c r="M71" i="4"/>
  <c r="N65" i="4"/>
  <c r="M65" i="4"/>
  <c r="N66" i="4"/>
  <c r="M66" i="4"/>
  <c r="N16" i="4"/>
  <c r="M16" i="4"/>
  <c r="N7" i="4"/>
  <c r="M7" i="4"/>
  <c r="N83" i="4"/>
  <c r="M83" i="4"/>
  <c r="N69" i="4"/>
  <c r="M69" i="4"/>
  <c r="N59" i="4"/>
  <c r="M59" i="4"/>
  <c r="N60" i="4"/>
  <c r="M60" i="4"/>
  <c r="N47" i="4"/>
  <c r="M47" i="4"/>
  <c r="N52" i="4"/>
  <c r="M52" i="4"/>
  <c r="N49" i="4"/>
  <c r="M49" i="4"/>
  <c r="N41" i="4"/>
  <c r="M41" i="4"/>
  <c r="N55" i="4"/>
  <c r="M55" i="4"/>
  <c r="N54" i="4"/>
  <c r="M54" i="4"/>
  <c r="N9" i="4"/>
  <c r="M9" i="4"/>
  <c r="N4" i="4"/>
  <c r="M4" i="4"/>
  <c r="N39" i="4"/>
  <c r="M39" i="4"/>
  <c r="N61" i="4"/>
  <c r="M61" i="4"/>
  <c r="N26" i="4"/>
  <c r="M26" i="4"/>
  <c r="N3" i="4"/>
  <c r="M3" i="4"/>
  <c r="N11" i="4"/>
  <c r="M11" i="4"/>
  <c r="N36" i="4"/>
  <c r="M36" i="4"/>
  <c r="N29" i="4"/>
  <c r="M29" i="4"/>
  <c r="N43" i="4"/>
  <c r="M43" i="4"/>
  <c r="N25" i="4"/>
  <c r="M25" i="4"/>
  <c r="N84" i="4"/>
  <c r="M84" i="4"/>
  <c r="N8" i="4"/>
  <c r="M8" i="4"/>
  <c r="N10" i="4"/>
  <c r="M10" i="4"/>
  <c r="N40" i="4"/>
  <c r="M40" i="4"/>
  <c r="N63" i="4"/>
  <c r="M63" i="4"/>
  <c r="N44" i="4"/>
  <c r="M44" i="4"/>
  <c r="N62" i="4"/>
  <c r="M62" i="4"/>
  <c r="N74" i="4"/>
  <c r="M74" i="4"/>
  <c r="N37" i="4"/>
  <c r="M37" i="4"/>
  <c r="N35" i="4"/>
  <c r="M35" i="4"/>
  <c r="N82" i="4"/>
  <c r="M82" i="4"/>
  <c r="N81" i="4"/>
  <c r="M81" i="4"/>
  <c r="N68" i="4"/>
  <c r="M68" i="4"/>
  <c r="N33" i="4"/>
  <c r="M33" i="4"/>
  <c r="N38" i="4"/>
  <c r="M38" i="4"/>
  <c r="N70" i="4"/>
  <c r="M70" i="4"/>
  <c r="N51" i="4"/>
  <c r="M51" i="4"/>
  <c r="N53" i="4"/>
  <c r="M53" i="4"/>
  <c r="N67" i="4"/>
  <c r="M67" i="4"/>
  <c r="N78" i="4"/>
  <c r="M78" i="4"/>
  <c r="N57" i="4"/>
  <c r="M57" i="4"/>
  <c r="N72" i="4"/>
  <c r="M72" i="4"/>
  <c r="N79" i="4"/>
  <c r="M79" i="4"/>
  <c r="N64" i="4"/>
  <c r="M64" i="4"/>
  <c r="N77" i="4"/>
  <c r="M77" i="4"/>
  <c r="N56" i="4"/>
  <c r="M56" i="4"/>
  <c r="N76" i="4"/>
  <c r="M76" i="4"/>
  <c r="N42" i="4"/>
  <c r="M42" i="4"/>
  <c r="N12" i="4"/>
  <c r="M12" i="4"/>
  <c r="N73" i="4"/>
  <c r="M73" i="4"/>
  <c r="N50" i="4"/>
  <c r="M50" i="4"/>
  <c r="N34" i="4"/>
  <c r="M34" i="4"/>
  <c r="N28" i="4"/>
  <c r="M28" i="4"/>
  <c r="N21" i="4"/>
  <c r="M21" i="4"/>
  <c r="N30" i="4"/>
  <c r="M30" i="4"/>
  <c r="N17" i="4"/>
  <c r="M17" i="4"/>
  <c r="N15" i="4"/>
  <c r="M15" i="4"/>
  <c r="N18" i="4"/>
  <c r="M18" i="4"/>
  <c r="N24" i="4"/>
  <c r="N19" i="4"/>
  <c r="M19" i="4"/>
  <c r="N5" i="4"/>
  <c r="M5" i="4"/>
  <c r="N27" i="4"/>
  <c r="M27" i="4"/>
  <c r="N13" i="4"/>
  <c r="M13" i="4"/>
  <c r="N2" i="4"/>
  <c r="M2" i="4"/>
  <c r="L38" i="3"/>
  <c r="M38" i="3"/>
  <c r="L11" i="3"/>
  <c r="M11" i="3"/>
  <c r="L35" i="3"/>
  <c r="M35" i="3"/>
  <c r="L28" i="3"/>
  <c r="M28" i="3"/>
  <c r="L13" i="3"/>
  <c r="M13" i="3"/>
  <c r="L15" i="3"/>
  <c r="M15" i="3"/>
  <c r="L36" i="3"/>
  <c r="M36" i="3"/>
  <c r="L27" i="3"/>
  <c r="M27" i="3"/>
  <c r="L34" i="3"/>
  <c r="M34" i="3"/>
  <c r="L43" i="3"/>
  <c r="M43" i="3"/>
  <c r="L17" i="3"/>
  <c r="M17" i="3"/>
  <c r="L18" i="3"/>
  <c r="M18" i="3"/>
  <c r="L19" i="3"/>
  <c r="M19" i="3"/>
  <c r="L20" i="3"/>
  <c r="M20" i="3"/>
  <c r="L21" i="3"/>
  <c r="M21" i="3"/>
  <c r="L41" i="3"/>
  <c r="M41" i="3"/>
  <c r="L22" i="3"/>
  <c r="M22" i="3"/>
  <c r="L23" i="3"/>
  <c r="M23" i="3"/>
  <c r="L29" i="3"/>
  <c r="M29" i="3"/>
  <c r="L30" i="3"/>
  <c r="M30" i="3"/>
  <c r="L37" i="3"/>
  <c r="M37" i="3"/>
  <c r="L40" i="3"/>
  <c r="M40" i="3"/>
  <c r="L42" i="3"/>
  <c r="M42" i="3"/>
  <c r="L3" i="3"/>
  <c r="M3" i="3"/>
  <c r="L6" i="3"/>
  <c r="M6" i="3"/>
  <c r="L24" i="3"/>
  <c r="M24" i="3"/>
  <c r="L25" i="3"/>
  <c r="M25" i="3"/>
  <c r="L26" i="3"/>
  <c r="M26" i="3"/>
  <c r="L32" i="3"/>
  <c r="M32" i="3"/>
  <c r="L39" i="3"/>
  <c r="M39" i="3"/>
  <c r="L33" i="3"/>
  <c r="M33" i="3"/>
  <c r="L46" i="3"/>
  <c r="M46" i="3"/>
  <c r="L4" i="3"/>
  <c r="M4" i="3"/>
  <c r="L5" i="3"/>
  <c r="M5" i="3"/>
  <c r="L8" i="3"/>
  <c r="M8" i="3"/>
  <c r="L2" i="3"/>
  <c r="M2" i="3"/>
  <c r="L7" i="3"/>
  <c r="M7" i="3"/>
  <c r="L10" i="3"/>
  <c r="M10" i="3"/>
  <c r="L12" i="3"/>
  <c r="M12" i="3"/>
  <c r="L14" i="3"/>
  <c r="M14" i="3"/>
  <c r="L16" i="3"/>
  <c r="M16" i="3"/>
  <c r="L47" i="3"/>
  <c r="M47" i="3"/>
  <c r="L31" i="3"/>
  <c r="M31" i="3"/>
  <c r="L44" i="3"/>
  <c r="M44" i="3"/>
  <c r="M9" i="3"/>
  <c r="L9" i="3"/>
  <c r="N23" i="4" l="1"/>
  <c r="M58" i="4"/>
  <c r="M85" i="4" s="1"/>
  <c r="N58" i="4"/>
  <c r="N85" i="4" s="1"/>
  <c r="M23" i="4"/>
  <c r="M45" i="3"/>
  <c r="M49" i="3" s="1"/>
  <c r="M48" i="3"/>
  <c r="L45" i="3"/>
  <c r="L49" i="3" s="1"/>
  <c r="L48" i="3"/>
  <c r="I35" i="4"/>
  <c r="N86" i="4" l="1"/>
  <c r="M86" i="4"/>
  <c r="L3" i="2"/>
  <c r="L4" i="2"/>
  <c r="L5" i="2"/>
  <c r="L6" i="2"/>
  <c r="L7" i="2"/>
  <c r="L8" i="2"/>
  <c r="L34" i="2"/>
  <c r="L2" i="2"/>
  <c r="L35" i="2" l="1"/>
  <c r="L36" i="2" s="1"/>
  <c r="I3" i="4"/>
  <c r="I31" i="3"/>
  <c r="I11" i="4"/>
  <c r="I36" i="4"/>
  <c r="I29" i="4"/>
  <c r="I19" i="4"/>
  <c r="I43" i="4" l="1"/>
  <c r="I25" i="4"/>
  <c r="I47" i="3" l="1"/>
  <c r="I8" i="4" l="1"/>
  <c r="I10" i="4"/>
  <c r="I8" i="3" l="1"/>
  <c r="I4" i="3" l="1"/>
  <c r="H34" i="2"/>
  <c r="I46" i="3" l="1"/>
  <c r="I33" i="3"/>
  <c r="I39" i="3"/>
  <c r="I32" i="3"/>
  <c r="I26" i="3"/>
  <c r="I25" i="3"/>
  <c r="I24" i="3"/>
  <c r="I6" i="3"/>
  <c r="I3" i="3"/>
  <c r="I42" i="3"/>
  <c r="I40" i="3"/>
  <c r="I37" i="3"/>
  <c r="I30" i="3"/>
  <c r="I29" i="3"/>
  <c r="I23" i="3"/>
  <c r="I22" i="3"/>
  <c r="I41" i="3"/>
  <c r="I21" i="3"/>
  <c r="I20" i="3"/>
  <c r="I19" i="3"/>
  <c r="I18" i="3"/>
  <c r="I17" i="3"/>
  <c r="I43" i="3"/>
  <c r="I34" i="3"/>
  <c r="I27" i="3"/>
  <c r="I36" i="3"/>
  <c r="I15" i="3"/>
  <c r="I13" i="3"/>
  <c r="I28" i="3"/>
  <c r="I35" i="3"/>
  <c r="I11" i="3"/>
  <c r="I38" i="3"/>
  <c r="I9" i="3"/>
  <c r="I40" i="4" l="1"/>
  <c r="I70" i="4" l="1"/>
  <c r="I42" i="4" l="1"/>
  <c r="I76" i="4"/>
  <c r="I56" i="4"/>
  <c r="I77" i="4"/>
  <c r="I64" i="4"/>
  <c r="I79" i="4"/>
  <c r="I72" i="4"/>
  <c r="I57" i="4"/>
  <c r="I78" i="4"/>
  <c r="I67" i="4"/>
  <c r="I53" i="4"/>
  <c r="I51" i="4"/>
  <c r="I38" i="4"/>
  <c r="I33" i="4"/>
  <c r="I68" i="4"/>
  <c r="I81" i="4"/>
  <c r="I82" i="4"/>
  <c r="I37" i="4"/>
  <c r="I74" i="4"/>
  <c r="I62" i="4"/>
  <c r="I44" i="4"/>
  <c r="I63" i="4"/>
  <c r="I44" i="3" l="1"/>
  <c r="H7" i="2"/>
  <c r="I16" i="3" l="1"/>
  <c r="I14" i="3" l="1"/>
  <c r="I12" i="3" l="1"/>
  <c r="I10" i="3" l="1"/>
  <c r="I7" i="3" l="1"/>
  <c r="I24" i="4" l="1"/>
  <c r="H4" i="2" l="1"/>
  <c r="I12" i="4" l="1"/>
  <c r="I73" i="4"/>
  <c r="I5" i="4" l="1"/>
  <c r="D7" i="1" l="1"/>
  <c r="H6" i="2"/>
  <c r="H5" i="2"/>
  <c r="U3" i="2" l="1"/>
  <c r="U4" i="2" s="1"/>
  <c r="U5" i="2" s="1"/>
  <c r="U6" i="2" s="1"/>
  <c r="U7" i="2" s="1"/>
  <c r="U8" i="2" s="1"/>
  <c r="U9" i="2" s="1"/>
  <c r="U10" i="2" s="1"/>
  <c r="U11" i="2" s="1"/>
  <c r="U12" i="2" s="1"/>
  <c r="U13" i="2" s="1"/>
  <c r="U14" i="2" s="1"/>
  <c r="U15" i="2" s="1"/>
  <c r="U16" i="2" s="1"/>
  <c r="U17" i="2" s="1"/>
  <c r="U18" i="2" s="1"/>
  <c r="U19" i="2" s="1"/>
  <c r="U20" i="2" s="1"/>
  <c r="U21" i="2" s="1"/>
  <c r="U22" i="2" s="1"/>
  <c r="U23" i="2" s="1"/>
  <c r="U24" i="2" s="1"/>
  <c r="U25" i="2" s="1"/>
  <c r="U26" i="2" s="1"/>
  <c r="U27" i="2" s="1"/>
  <c r="U28" i="2" s="1"/>
  <c r="U29" i="2" s="1"/>
  <c r="U30" i="2" s="1"/>
  <c r="U31" i="2" s="1"/>
  <c r="U32" i="2" s="1"/>
  <c r="U33" i="2" s="1"/>
  <c r="U34" i="2" s="1"/>
  <c r="V2" i="3" s="1"/>
  <c r="V3" i="3" s="1"/>
  <c r="V4" i="3" s="1"/>
  <c r="V5" i="3" s="1"/>
  <c r="V6" i="3" s="1"/>
  <c r="V7" i="3" s="1"/>
  <c r="V8" i="3" s="1"/>
  <c r="V9" i="3" s="1"/>
  <c r="V10" i="3" s="1"/>
  <c r="V11" i="3" s="1"/>
  <c r="V12" i="3" s="1"/>
  <c r="V13" i="3" s="1"/>
  <c r="V14" i="3" s="1"/>
  <c r="V15" i="3" s="1"/>
  <c r="V16" i="3" s="1"/>
  <c r="V17" i="3" s="1"/>
  <c r="V18" i="3" s="1"/>
  <c r="V19" i="3" s="1"/>
  <c r="V20" i="3" s="1"/>
  <c r="V21" i="3" s="1"/>
  <c r="V22" i="3" s="1"/>
  <c r="V23" i="3" s="1"/>
  <c r="V24" i="3" s="1"/>
  <c r="V25" i="3" s="1"/>
  <c r="V26" i="3" s="1"/>
  <c r="V27" i="3" s="1"/>
  <c r="V28" i="3" s="1"/>
  <c r="V29" i="3" s="1"/>
  <c r="V30" i="3" s="1"/>
  <c r="V31" i="3" s="1"/>
  <c r="V32" i="3" s="1"/>
  <c r="V33" i="3" s="1"/>
  <c r="V34" i="3" s="1"/>
  <c r="V35" i="3" s="1"/>
  <c r="V36" i="3" s="1"/>
  <c r="V37" i="3" s="1"/>
  <c r="V38" i="3" s="1"/>
  <c r="V39" i="3" s="1"/>
  <c r="V40" i="3" s="1"/>
  <c r="V41" i="3" s="1"/>
  <c r="V42" i="3" s="1"/>
  <c r="V43" i="3" s="1"/>
  <c r="V44" i="3" s="1"/>
  <c r="W2" i="4" s="1"/>
  <c r="W3" i="4" s="1"/>
  <c r="W4" i="4" s="1"/>
  <c r="W5" i="4" s="1"/>
  <c r="W6" i="4" s="1"/>
  <c r="W7" i="4" s="1"/>
  <c r="W8" i="4" s="1"/>
  <c r="W9" i="4" s="1"/>
  <c r="W10" i="4" s="1"/>
  <c r="W11" i="4" s="1"/>
  <c r="W12" i="4" s="1"/>
  <c r="W13" i="4" s="1"/>
  <c r="W14" i="4" s="1"/>
  <c r="W15" i="4" s="1"/>
  <c r="W16" i="4" s="1"/>
  <c r="W17" i="4" s="1"/>
  <c r="W18" i="4" s="1"/>
  <c r="W19" i="4" s="1"/>
  <c r="W20" i="4" s="1"/>
  <c r="W21" i="4" s="1"/>
  <c r="W22" i="4" s="1"/>
  <c r="W24" i="4" s="1"/>
  <c r="W25" i="4" s="1"/>
  <c r="W26" i="4" s="1"/>
  <c r="W27" i="4" s="1"/>
  <c r="W28" i="4" s="1"/>
  <c r="W29" i="4" s="1"/>
  <c r="W30" i="4" s="1"/>
  <c r="W31" i="4" s="1"/>
  <c r="W32" i="4" s="1"/>
  <c r="W33" i="4" s="1"/>
  <c r="W34" i="4" s="1"/>
  <c r="W35" i="4" s="1"/>
  <c r="W36" i="4" s="1"/>
  <c r="W37" i="4" s="1"/>
  <c r="W38" i="4" s="1"/>
  <c r="W39" i="4" s="1"/>
  <c r="W40" i="4" s="1"/>
  <c r="W41" i="4" s="1"/>
  <c r="W42" i="4" s="1"/>
  <c r="W43" i="4" s="1"/>
  <c r="W44" i="4" s="1"/>
  <c r="W45" i="4" s="1"/>
  <c r="W46" i="4" s="1"/>
  <c r="W47" i="4" s="1"/>
  <c r="W48" i="4" s="1"/>
  <c r="W49" i="4" s="1"/>
  <c r="W50" i="4" s="1"/>
  <c r="W51" i="4" s="1"/>
  <c r="W52" i="4" s="1"/>
  <c r="W53" i="4" s="1"/>
  <c r="W54" i="4" s="1"/>
  <c r="W55" i="4" s="1"/>
  <c r="W56" i="4" s="1"/>
  <c r="W57" i="4" s="1"/>
  <c r="W59" i="4" s="1"/>
  <c r="W60" i="4" s="1"/>
  <c r="W61" i="4" s="1"/>
  <c r="W62" i="4" s="1"/>
  <c r="W63" i="4" s="1"/>
  <c r="W64" i="4" s="1"/>
  <c r="W65" i="4" s="1"/>
  <c r="W66" i="4" s="1"/>
  <c r="W67" i="4" s="1"/>
  <c r="W68" i="4" s="1"/>
  <c r="W69" i="4" s="1"/>
  <c r="W70" i="4" s="1"/>
  <c r="W71" i="4" s="1"/>
  <c r="W72" i="4" s="1"/>
  <c r="W73" i="4" s="1"/>
  <c r="W74" i="4" s="1"/>
  <c r="W75" i="4" s="1"/>
  <c r="W76" i="4" s="1"/>
  <c r="W77" i="4" s="1"/>
  <c r="W78" i="4" s="1"/>
  <c r="W79" i="4" s="1"/>
  <c r="W80" i="4" s="1"/>
  <c r="W81" i="4" s="1"/>
  <c r="W82" i="4" s="1"/>
  <c r="W83" i="4" s="1"/>
  <c r="W84" i="4" s="1"/>
  <c r="Y86" i="4"/>
  <c r="Z86" i="4"/>
  <c r="I26" i="4" l="1"/>
  <c r="I18" i="4" l="1"/>
  <c r="I30" i="4"/>
  <c r="I83" i="4"/>
  <c r="I32" i="4"/>
  <c r="I75" i="4" l="1"/>
  <c r="I80" i="4"/>
  <c r="I48" i="4"/>
  <c r="I46" i="4"/>
  <c r="I45" i="4"/>
  <c r="I71" i="4"/>
  <c r="I65" i="4"/>
  <c r="I66" i="4"/>
  <c r="I16" i="4"/>
  <c r="I7" i="4"/>
  <c r="I69" i="4"/>
  <c r="I59" i="4"/>
  <c r="I60" i="4"/>
  <c r="I47" i="4"/>
  <c r="I52" i="4"/>
  <c r="I49" i="4"/>
  <c r="I41" i="4"/>
  <c r="I55" i="4"/>
  <c r="I54" i="4"/>
  <c r="I9" i="4"/>
  <c r="I4" i="4"/>
  <c r="I39" i="4"/>
  <c r="I61" i="4"/>
  <c r="I50" i="4"/>
  <c r="I34" i="4"/>
  <c r="I28" i="4"/>
  <c r="I21" i="4"/>
  <c r="I17" i="4"/>
  <c r="I15" i="4"/>
  <c r="I27" i="4"/>
  <c r="I13" i="4"/>
  <c r="I2" i="4"/>
  <c r="I2" i="3"/>
  <c r="H3" i="2"/>
  <c r="H2" i="2"/>
  <c r="T87" i="4" l="1"/>
  <c r="R87" i="4"/>
  <c r="V87" i="4"/>
  <c r="P87" i="4"/>
  <c r="C7" i="1" l="1"/>
  <c r="B7" i="1"/>
  <c r="K4" i="1" l="1"/>
  <c r="I4" i="1"/>
  <c r="G4" i="1"/>
  <c r="E4" i="1"/>
  <c r="D4" i="1"/>
  <c r="J4" i="1" l="1"/>
  <c r="H4" i="1"/>
  <c r="H5" i="1"/>
  <c r="F4" i="1"/>
  <c r="E23" i="1"/>
  <c r="G23" i="1"/>
  <c r="L2" i="1"/>
  <c r="E3" i="1"/>
  <c r="E24" i="1" s="1"/>
  <c r="M4" i="1"/>
  <c r="M2" i="1"/>
  <c r="G3" i="1"/>
  <c r="G24" i="1" s="1"/>
  <c r="H21" i="5"/>
  <c r="B6" i="1"/>
  <c r="H15" i="5"/>
  <c r="G21" i="5"/>
  <c r="G15" i="5"/>
  <c r="X49" i="3"/>
  <c r="Y49" i="3"/>
  <c r="I3" i="1"/>
  <c r="L4" i="1"/>
  <c r="C8" i="1"/>
  <c r="B9" i="1"/>
  <c r="C9" i="1"/>
  <c r="C6" i="1"/>
  <c r="K3" i="1"/>
  <c r="F19" i="5"/>
  <c r="F20" i="5"/>
  <c r="F4" i="5"/>
  <c r="F5" i="5"/>
  <c r="F6" i="5"/>
  <c r="F7" i="5"/>
  <c r="F8" i="5"/>
  <c r="F9" i="5"/>
  <c r="F10" i="5"/>
  <c r="F11" i="5"/>
  <c r="F12" i="5"/>
  <c r="F13" i="5"/>
  <c r="F14" i="5"/>
  <c r="I15" i="5"/>
  <c r="H8" i="1" s="1"/>
  <c r="J15" i="5"/>
  <c r="J8" i="1" s="1"/>
  <c r="J21" i="5"/>
  <c r="I21" i="5"/>
  <c r="G25" i="1" l="1"/>
  <c r="E25" i="1"/>
  <c r="F21" i="5"/>
  <c r="F15" i="5"/>
  <c r="R36" i="2"/>
  <c r="B8" i="1"/>
  <c r="M17" i="1"/>
  <c r="P36" i="2"/>
  <c r="I17" i="1"/>
  <c r="N36" i="2"/>
  <c r="S50" i="3"/>
  <c r="H3" i="1"/>
  <c r="I18" i="1" s="1"/>
  <c r="F3" i="1"/>
  <c r="G18" i="1" s="1"/>
  <c r="Q50" i="3"/>
  <c r="J3" i="1"/>
  <c r="K18" i="1" s="1"/>
  <c r="U50" i="3"/>
  <c r="O50" i="3"/>
  <c r="D3" i="1"/>
  <c r="E18" i="1" s="1"/>
  <c r="M50" i="3"/>
  <c r="M19" i="1"/>
  <c r="I19" i="1"/>
  <c r="G5" i="1"/>
  <c r="G13" i="1" s="1"/>
  <c r="I5" i="1"/>
  <c r="I13" i="1" s="1"/>
  <c r="C3" i="1"/>
  <c r="K19" i="1"/>
  <c r="G19" i="1"/>
  <c r="E5" i="1"/>
  <c r="E13" i="1" s="1"/>
  <c r="C4" i="1"/>
  <c r="B4" i="1"/>
  <c r="E19" i="1"/>
  <c r="G17" i="1" l="1"/>
  <c r="D5" i="1"/>
  <c r="D13" i="1" s="1"/>
  <c r="F5" i="1"/>
  <c r="F13" i="1" s="1"/>
  <c r="J5" i="1"/>
  <c r="J13" i="1" s="1"/>
  <c r="B3" i="1"/>
  <c r="H13" i="1"/>
  <c r="I20" i="1"/>
  <c r="B2" i="1"/>
  <c r="E17" i="1"/>
  <c r="G20" i="1" l="1"/>
  <c r="B5" i="1"/>
  <c r="B13" i="1" s="1"/>
  <c r="E20" i="1"/>
  <c r="L3" i="1" l="1"/>
  <c r="L5" i="1" s="1"/>
  <c r="L13" i="1" s="1"/>
  <c r="M3" i="1" l="1"/>
  <c r="M5" i="1" l="1"/>
  <c r="M13" i="1" s="1"/>
  <c r="M18" i="1"/>
  <c r="M20" i="1" s="1"/>
  <c r="T36" i="2" l="1"/>
  <c r="K17" i="1" l="1"/>
  <c r="K20" i="1" s="1"/>
  <c r="K5" i="1"/>
  <c r="K13" i="1" s="1"/>
  <c r="C2" i="1"/>
  <c r="C5" i="1" s="1"/>
  <c r="C13" i="1" s="1"/>
</calcChain>
</file>

<file path=xl/comments1.xml><?xml version="1.0" encoding="utf-8"?>
<comments xmlns="http://schemas.openxmlformats.org/spreadsheetml/2006/main">
  <authors>
    <author>Volkmann, Robert</author>
  </authors>
  <commentList>
    <comment ref="A9" authorId="0" shapeId="0">
      <text>
        <r>
          <rPr>
            <b/>
            <sz val="9"/>
            <color indexed="81"/>
            <rFont val="Segoe UI"/>
            <charset val="1"/>
          </rPr>
          <t>Volkmann, Robert:</t>
        </r>
        <r>
          <rPr>
            <sz val="9"/>
            <color indexed="81"/>
            <rFont val="Segoe UI"/>
            <charset val="1"/>
          </rPr>
          <t xml:space="preserve">
zzgl. zusätzlicher Ermächtigung in Höhe der Auszahlungen für die Rettungswachen - Refinanzierung durch den Eigenbetrieb Rettungsdienst</t>
        </r>
      </text>
    </comment>
  </commentList>
</comments>
</file>

<file path=xl/sharedStrings.xml><?xml version="1.0" encoding="utf-8"?>
<sst xmlns="http://schemas.openxmlformats.org/spreadsheetml/2006/main" count="1226" uniqueCount="732">
  <si>
    <t>Maßnahme</t>
  </si>
  <si>
    <t>THH</t>
  </si>
  <si>
    <t>Produkt</t>
  </si>
  <si>
    <t>Summe</t>
  </si>
  <si>
    <t>Kategorie 1</t>
  </si>
  <si>
    <t>Kategorie 2</t>
  </si>
  <si>
    <t>Kategorie 3</t>
  </si>
  <si>
    <t>allgemeine Investitionszuweisungen</t>
  </si>
  <si>
    <t>Investitionseinzahlungen</t>
  </si>
  <si>
    <t>Allgemeiner Finanzbedarf Kategorie 1</t>
  </si>
  <si>
    <t>Allgemeiner Finanzbedarf Kategorie 2</t>
  </si>
  <si>
    <t>Allgemeiner Finanzbedarf Kategorie 3</t>
  </si>
  <si>
    <t>Gesamt Einzahlungen aus Investitionstätigkeit</t>
  </si>
  <si>
    <t>Gesamt Auszahlungen aus Investitionstätigkeit</t>
  </si>
  <si>
    <t>Investitionseinzahlungen aus Veräußerungserlösen und Beiträgen</t>
  </si>
  <si>
    <t>Gesamt 
Einzahlungen aus Investitionstätigkeit</t>
  </si>
  <si>
    <t>Einzahlungen 
2018</t>
  </si>
  <si>
    <t>Position</t>
  </si>
  <si>
    <t>Einzahlungen 
2019</t>
  </si>
  <si>
    <t>Einzahlungen 
2020</t>
  </si>
  <si>
    <t>nach Finanzierung Kategorie 1 verbleiben</t>
  </si>
  <si>
    <t>Begründung, Bemerkungen</t>
  </si>
  <si>
    <t>Hier werden alle übrigen Maßnahmen mit einem Wert über 50.000 € eingetragen. Bei mehrjährigen Maßnahmen gilt der Wert der Gesamtmaßnahme.</t>
  </si>
  <si>
    <t xml:space="preserve">Hier werden alle Investitionen eingetragen, zu denen der Kreis gesetzlich oder vertraglich verpflichtet ist. Dabei muss eine konkrete Pflicht für das nächste Jahr bestehen. Die abstrakte geltende Pflicht, wie z.B. die allgemeine Verkehrssicherungspflicht oder die Pflicht zur brandschutzmäßigen Ertüchtigung von Gebäuden reicht nicht aus, solange es keine entsprechende Verfügung gibt. Ebenfalls aufzuführen sind tatsächlich begonnene Maßnahmen, die fortgesetzt werden.
</t>
  </si>
  <si>
    <r>
      <t xml:space="preserve">Die Prioritätenliste gliedert sich in </t>
    </r>
    <r>
      <rPr>
        <b/>
        <sz val="10"/>
        <rFont val="Arial"/>
        <family val="2"/>
      </rPr>
      <t>drei Kategorien.</t>
    </r>
  </si>
  <si>
    <t>Einzahlungen 
2021</t>
  </si>
  <si>
    <t>Bezeichnung der Maßnahme</t>
  </si>
  <si>
    <t>Beschreibung der Maßnahme (Vorhabensbeschreibung mit Zeitangaben und Erläuterungen)</t>
  </si>
  <si>
    <t>Summen Kat. 1-3</t>
  </si>
  <si>
    <t>Summen gesamt</t>
  </si>
  <si>
    <t>Ingenieurleistungen</t>
  </si>
  <si>
    <t>VG 51 Neuendorf A - B 109</t>
  </si>
  <si>
    <t>FTZ Gützkow Neubau Schulungsgebäude, Garagen, Außenanlagen</t>
  </si>
  <si>
    <t>VG 58 Anklam - Butzow Erneuerung OD Anklam</t>
  </si>
  <si>
    <t>VG 103 Schmarsow - Borgwall</t>
  </si>
  <si>
    <t xml:space="preserve">davon für Finanzierung Kategorie 2 </t>
  </si>
  <si>
    <t>davon für Finanzierung Kategorie 3</t>
  </si>
  <si>
    <t>die Eintragungen erfolgten nach Eingang im Amt für Finanzen in der vom Fachamt angegebenen Reihenfolge</t>
  </si>
  <si>
    <t>VG 70 Erschließung Gewerbegebiet Pasewalk</t>
  </si>
  <si>
    <t>Produktbezeichnung</t>
  </si>
  <si>
    <t>Posi-tion</t>
  </si>
  <si>
    <t>Summe Finanzbedarf</t>
  </si>
  <si>
    <t>Einzahlungen 
2022</t>
  </si>
  <si>
    <t>Auszahlungen 
2022</t>
  </si>
  <si>
    <t>Einzahlungen 
2023</t>
  </si>
  <si>
    <t>Auszahlungen 
2023</t>
  </si>
  <si>
    <t>Einzahlungen 
2024</t>
  </si>
  <si>
    <t>Auszahlungen 
2024</t>
  </si>
  <si>
    <t xml:space="preserve">Hier werden alle übrigen Maßnahmen mit einem Maßnahmewert bis 50.000 € eingetragen, ebenso alle investiven Beschaffungen ab 1.000 € netto je Anlagegut.
</t>
  </si>
  <si>
    <t>Einzahlungen 
2025</t>
  </si>
  <si>
    <t>Auszahlungen 
2025</t>
  </si>
  <si>
    <t>Erneuerung / Sanierung Klärgrube Plöwen</t>
  </si>
  <si>
    <t>Erneuerung bzw. Sanierung der Klärgrube in der Jugendbegegnungsstätte Plöwen.</t>
  </si>
  <si>
    <t>Einsatzfahrzeug für den Kreisbrandmeister (KdoW)</t>
  </si>
  <si>
    <t>Investitionszuschüse an Gemeinden</t>
  </si>
  <si>
    <t>Zuwendungen an Gemeinden zur Förderung des Brandschutzes z.B. Beschaffung Fahrzeuge und Geräte sowie den Bau von Gerätehäusern. Der Landkreis hat laut § 3 (2) Ziff. 2 BrSchG M-V Ausrüstungen der Gemeinden im Brandschutz und der Technischen hilfeleistung zu fördern. Das Land gibt den Landkreisen Pauschalzuweisungen aus der Feuerschutzsteuer. Da diese Mittel den Bedarf der Gemeinden bei weiten nicht deckt. Muss der Landkreis zusätlich eigene Mittel einstellen und die Vorgaben des § 3 (2) Ziff. 2 BrSchG M-V teilweise zu erfüllen.</t>
  </si>
  <si>
    <t>Katastrophenschutzfahrzeuge</t>
  </si>
  <si>
    <t>Atemschutzgeräte</t>
  </si>
  <si>
    <t>16 Stück Atemschutzgeräte / Die Atemschutzgeräte sind eine Ersatzbeschaffung für die Atemschutzübungsanlage. 10 Stück sind Baujahr 2003 und 6 Stück 2008. Ab 2020 läuft die Ersatzteilversorgung der alten Geräte aus.</t>
  </si>
  <si>
    <t>Maskentrockenschränke</t>
  </si>
  <si>
    <t>2 Stück Maskentrockenschränke / Die Maskentrockenschränke Baujahr 1997, dienen zur Trocknung von Atemschutzmasken und Lungenautomaten und gehören zur Ausstattung der Atemschutzwerkstatt.</t>
  </si>
  <si>
    <t>Gerätewagen-Logistik</t>
  </si>
  <si>
    <t>Grundstückverkäufe und Grunderwerb an Kreisstraßen</t>
  </si>
  <si>
    <t>VG 11 Oberflächenentwässerung Dargelin</t>
  </si>
  <si>
    <t>Auflage Wasserbehörde</t>
  </si>
  <si>
    <t>VG 12 OD Züssow</t>
  </si>
  <si>
    <t>VG 18 Pamitz-B 109</t>
  </si>
  <si>
    <t>Knotenpunktausbau mit SBA</t>
  </si>
  <si>
    <t xml:space="preserve">VG 23 Ausbau des Knotenpunktes L 262 in Lubmin </t>
  </si>
  <si>
    <t>nach Ausbau Abstufung</t>
  </si>
  <si>
    <t xml:space="preserve">VG 26 Radwegneubau über Umgehung Wolgast </t>
  </si>
  <si>
    <t xml:space="preserve">VG 28 Mölschow Zecherin </t>
  </si>
  <si>
    <t>VG 35  OD Morgenitz-Dewichow</t>
  </si>
  <si>
    <t>Platz 2 in Prioritätenliste</t>
  </si>
  <si>
    <t>VG 36 Morgenitz-Mellenthin (Abstufung)</t>
  </si>
  <si>
    <t>VG 39 OD Katschow</t>
  </si>
  <si>
    <t>VG 44 Stolpe-Dargen-B 110 (BA Stolpe - Prätenow)</t>
  </si>
  <si>
    <t>Planung, Baurecht läuft</t>
  </si>
  <si>
    <t>VG 50 Ducherow - Neuendorf A</t>
  </si>
  <si>
    <t>VG 51 OD Lübs 1. bis 3. BA</t>
  </si>
  <si>
    <t xml:space="preserve">VG 56 Spantekow - Kavelpass </t>
  </si>
  <si>
    <t>VG 59 Ersatzneubau der Brücke über den PSK bei Nerdin</t>
  </si>
  <si>
    <t>VG 64 L 282 -Lauenhagen</t>
  </si>
  <si>
    <t>VG 35  Dewichow-Balm</t>
  </si>
  <si>
    <t>VG 65 Schwarzensee -Strasburg</t>
  </si>
  <si>
    <t>VG 70 Blumenhagen- Neu Stolzenburg</t>
  </si>
  <si>
    <t>wichtiges Vorhaben für Wirtschaft</t>
  </si>
  <si>
    <t>VG 75 Radweg Torgelow-Liepgarten</t>
  </si>
  <si>
    <t xml:space="preserve">VG 75 Erneuerung Torgelow - Abzweig Torgelow Holl </t>
  </si>
  <si>
    <t>VG 77 Vogelsang- Luckow</t>
  </si>
  <si>
    <t>VG 34 OD Liepe</t>
  </si>
  <si>
    <t>Rettungswache 1</t>
  </si>
  <si>
    <t>Rettungswache 2</t>
  </si>
  <si>
    <t>Rettungswache 3</t>
  </si>
  <si>
    <t>Rettungswache 4</t>
  </si>
  <si>
    <t>Rettungswache 5</t>
  </si>
  <si>
    <t>Gymnasium Gützkow Sanierung Gebäudekomplex und Außenanlagen</t>
  </si>
  <si>
    <t>eventuell 2021 er Ansatz aus Mitteln 2019</t>
  </si>
  <si>
    <t>Gymn. Löcknitz Um- und Neubau als Ersatz Container</t>
  </si>
  <si>
    <t>Container abgeschrieben, Dach marode</t>
  </si>
  <si>
    <t>Schaffung eines Berufsschulzentrums in der Siemensallee Greifswald</t>
  </si>
  <si>
    <t>Konzentration der Schulen in Trägerschaft des Landkreises</t>
  </si>
  <si>
    <t>derzeit noch Werkstatt angemietet</t>
  </si>
  <si>
    <t>ONH Uferbefestigung Achterwasser</t>
  </si>
  <si>
    <t>durch Erosion ist Befestigung abgetragen (Denkmalschutz)</t>
  </si>
  <si>
    <t>INTERREG Projekt</t>
  </si>
  <si>
    <t>Rastplatz bei Rieth</t>
  </si>
  <si>
    <t xml:space="preserve">Umbau Grundsch. Loitz zum Kompetenszentrum </t>
  </si>
  <si>
    <t xml:space="preserve">Zur Absicherung unvorhersehbaren Planungsbedarfs im Hoch- und Tiefbau </t>
  </si>
  <si>
    <t>aktueller und rückständiger Grunderwerb (Vermessung, Kauf, Notar, Grundbuchamt usw.)</t>
  </si>
  <si>
    <t>Waschhalle KSM Anklam</t>
  </si>
  <si>
    <t>Erarbeitung Haushaltsvorlage Bau als Grundlage weiterer Planungen</t>
  </si>
  <si>
    <t>Infrastrukturpauschale lt. FAG</t>
  </si>
  <si>
    <t>Schlossgymnasium Gützkow</t>
  </si>
  <si>
    <t>Förderschule Ferdinandshof</t>
  </si>
  <si>
    <t>Förderzentrum Biberburg Anklam</t>
  </si>
  <si>
    <t>Anschaffung von Unterrichtsmitteln</t>
  </si>
  <si>
    <t>Kleeblattschule Anklam</t>
  </si>
  <si>
    <t>Anschaffung Möbel</t>
  </si>
  <si>
    <t>Förderschule Wolgast</t>
  </si>
  <si>
    <t>Anschaffung eines Busses</t>
  </si>
  <si>
    <t>2024 ff.</t>
  </si>
  <si>
    <t>Einzahlungen 
2024 ff.</t>
  </si>
  <si>
    <t>Auszahlungen 
2024 ff.</t>
  </si>
  <si>
    <t>TH 01 - Verwaltungsführung</t>
  </si>
  <si>
    <t>Unterstützung der Verwaltungsführung</t>
  </si>
  <si>
    <t>Zentrale Steuerung, Controlling</t>
  </si>
  <si>
    <t>Öffentlichkeitsarbeit</t>
  </si>
  <si>
    <t>Partnerschaftliche Beziehungen</t>
  </si>
  <si>
    <t>Gremien</t>
  </si>
  <si>
    <t>Gleichstellung</t>
  </si>
  <si>
    <t>Personalvertretung</t>
  </si>
  <si>
    <t>Verwaltungsleitung</t>
  </si>
  <si>
    <t>Geheimschutz</t>
  </si>
  <si>
    <t>IT Service Center</t>
  </si>
  <si>
    <t>Prüfung</t>
  </si>
  <si>
    <t>Kommunalaufsicht</t>
  </si>
  <si>
    <t>TH 02 - Organisation, Personal</t>
  </si>
  <si>
    <t>Aus- und Fortbildung</t>
  </si>
  <si>
    <t>Personalabrechnung</t>
  </si>
  <si>
    <t>Freizeitphase Altersteilzeit</t>
  </si>
  <si>
    <t>Personaleinsatz und -betreuung</t>
  </si>
  <si>
    <t>Organisation</t>
  </si>
  <si>
    <t>Personalgestellungen</t>
  </si>
  <si>
    <t>TH 03 - Finanzservice</t>
  </si>
  <si>
    <t>Finanzen</t>
  </si>
  <si>
    <t>Buchführung und Zahlungsabwicklung</t>
  </si>
  <si>
    <t>Finanzcontrolling</t>
  </si>
  <si>
    <t>TH 04 - Gebäudemanagement und zentraler Service</t>
  </si>
  <si>
    <t>Zentrale Dienste</t>
  </si>
  <si>
    <t>Liegenschaften</t>
  </si>
  <si>
    <t>Sonstige Zentrale Dienste</t>
  </si>
  <si>
    <t>Zustell-, Post- und Botendienst</t>
  </si>
  <si>
    <t>TH 05 - Soziales</t>
  </si>
  <si>
    <t>Heimaufsicht</t>
  </si>
  <si>
    <t>Hilfe zum Lebensunterhalt</t>
  </si>
  <si>
    <t>Hilfe zur Pflege</t>
  </si>
  <si>
    <t>Hilfe zur Pflege - Kurzzeitpflege</t>
  </si>
  <si>
    <t>Hilfe zur Gesundheit</t>
  </si>
  <si>
    <t>Hilfe bei Krankheit</t>
  </si>
  <si>
    <t>Hilfe zur Familienplanung</t>
  </si>
  <si>
    <t>Sonstige Hilfen in anderen Lebenslagen</t>
  </si>
  <si>
    <t>Blindenhilfe</t>
  </si>
  <si>
    <t>Bestattungskosten</t>
  </si>
  <si>
    <t>Sonstige Zuweisungen und Umlagen</t>
  </si>
  <si>
    <t>Leistungen für Unterkunft und Heizung</t>
  </si>
  <si>
    <t>Leistungen zur Eingliederung in Arbeit</t>
  </si>
  <si>
    <t>Einmalige Leistungen</t>
  </si>
  <si>
    <t>Hilfen für Asylbewerber</t>
  </si>
  <si>
    <t>Leistungen nach 5. bis 9. Kapitel</t>
  </si>
  <si>
    <t>Grundleistungen (§ 3 AsylbLG)</t>
  </si>
  <si>
    <t>Wertgutscheine</t>
  </si>
  <si>
    <t>Geldleistungen für den Lebensunterhalt</t>
  </si>
  <si>
    <t>Leistungen bei Krankheit,Schwangerschaft</t>
  </si>
  <si>
    <t>Arbeitsgelegenheiten (§ 5 AsylbLG)</t>
  </si>
  <si>
    <t>Sachleistungen</t>
  </si>
  <si>
    <t>Geldleistungen</t>
  </si>
  <si>
    <t>Soziale Einrichtungen für Aussiedler</t>
  </si>
  <si>
    <t>Andere soziale Einrichtungen</t>
  </si>
  <si>
    <t>Betreuungsleistungen</t>
  </si>
  <si>
    <t>Bildung und Teilhabe nach § 6b</t>
  </si>
  <si>
    <t>Pflegestützpunkt Pasewalk</t>
  </si>
  <si>
    <t>Soziale Sonderleistungen</t>
  </si>
  <si>
    <t>Pflegestützpunkt Anklam</t>
  </si>
  <si>
    <t>Pflegestützpunkt HGW</t>
  </si>
  <si>
    <t>Kommunale Beratungsstelle</t>
  </si>
  <si>
    <t>Sozialplanung</t>
  </si>
  <si>
    <t>Jugendhilfeplanung</t>
  </si>
  <si>
    <t>TH 06 - Gesundheit</t>
  </si>
  <si>
    <t>Kostenbeteiligung an</t>
  </si>
  <si>
    <t>Gesundheitsplanung und -förderung</t>
  </si>
  <si>
    <t>Gesundheitsplanung</t>
  </si>
  <si>
    <t>Kinder- und Jugendärztl./-zahnärztlicher</t>
  </si>
  <si>
    <t>Gesundheitsschutz, Infektionsschutz</t>
  </si>
  <si>
    <t>Stellungnahmen</t>
  </si>
  <si>
    <t>Beratung und Betreuung</t>
  </si>
  <si>
    <t>Regionalstelle für Suchtvorbeugung</t>
  </si>
  <si>
    <t>Medizinalaufsicht</t>
  </si>
  <si>
    <t>TH 07 - Jugend</t>
  </si>
  <si>
    <t>Jugendarbeit</t>
  </si>
  <si>
    <t>Schul- und Jugendsozialarbeit</t>
  </si>
  <si>
    <t>Förderung der Erziehung in der Familie</t>
  </si>
  <si>
    <t>Hilfe für junge Volljährige</t>
  </si>
  <si>
    <t>Vorläufige Maßnahmen zum Schutz</t>
  </si>
  <si>
    <t>Adoptionsvermittlung</t>
  </si>
  <si>
    <t>Amtspflegschaft, Amtsvormundschaft,</t>
  </si>
  <si>
    <t>Schullandheim Pinnow</t>
  </si>
  <si>
    <t>Jugendzentrum TAKT</t>
  </si>
  <si>
    <t>Haus der Straßensozialarbeit</t>
  </si>
  <si>
    <t>Zerum Ueckermünde</t>
  </si>
  <si>
    <t>Kreisjugendring</t>
  </si>
  <si>
    <t>Förderung des Sports</t>
  </si>
  <si>
    <t>Gymnasien</t>
  </si>
  <si>
    <t>Integrierte Gesamtschule</t>
  </si>
  <si>
    <t>Förderschulen</t>
  </si>
  <si>
    <t>Randow - Schule Löcknitz</t>
  </si>
  <si>
    <t>Schlossbergschule Pasewalk</t>
  </si>
  <si>
    <t>Berufsbildende Schulen</t>
  </si>
  <si>
    <t>Atelier Otto-Niemeyer-Holstein</t>
  </si>
  <si>
    <t>Medienzentrum UER -</t>
  </si>
  <si>
    <t>Medienzentrum  OVP</t>
  </si>
  <si>
    <t>Medienzentrum Greifswald -</t>
  </si>
  <si>
    <t>Förderung von Theatern</t>
  </si>
  <si>
    <t>Musikschule Ueckermünde</t>
  </si>
  <si>
    <t>Kreismusikschule Wolgast</t>
  </si>
  <si>
    <t>Volkshochschule Pasewalk</t>
  </si>
  <si>
    <t>Volkshochschule Anklam</t>
  </si>
  <si>
    <t>Volkshochschule HGW</t>
  </si>
  <si>
    <t>Kultureinrichtungen, Kulturförderung</t>
  </si>
  <si>
    <t>TH 08 - Kultur und Bildung, Schulverwaltung</t>
  </si>
  <si>
    <t>TH 10 - Öffentliche Ordnung und Sicherheit</t>
  </si>
  <si>
    <t>Sicherheit und Ordnung</t>
  </si>
  <si>
    <t>Personenstandswesen, Einwohnerwesen,</t>
  </si>
  <si>
    <t>Aufenthaltsrecht von Ausländern</t>
  </si>
  <si>
    <t>Brandschutz</t>
  </si>
  <si>
    <t>Feuerwehrtechnische Zentralen</t>
  </si>
  <si>
    <t>Rettungsdienst</t>
  </si>
  <si>
    <t>Gemeinsame integrierte Leitstelle</t>
  </si>
  <si>
    <t>Leitstelle Pasewalk</t>
  </si>
  <si>
    <t>Rettungsdienstbereich HGW</t>
  </si>
  <si>
    <t>Rettungsdienstbereich Anklam</t>
  </si>
  <si>
    <t>Rettungsdienstbereich Pasewalk</t>
  </si>
  <si>
    <t>Zivil- und Katastrophenschutz</t>
  </si>
  <si>
    <t>Kriegsgräber</t>
  </si>
  <si>
    <t>Verkehrsangelegenheiten</t>
  </si>
  <si>
    <t>Fahrerlaubnisse</t>
  </si>
  <si>
    <t>Zulassung und Abmeldung</t>
  </si>
  <si>
    <t>Verkehrsüberwachung</t>
  </si>
  <si>
    <t>TH 11 - Straßenverkehr</t>
  </si>
  <si>
    <t>TH 12 Veterinärwesen und Lebensmittelüberwachung</t>
  </si>
  <si>
    <t>Lebensmittelüberwachung</t>
  </si>
  <si>
    <t>Fleischhygieneamt</t>
  </si>
  <si>
    <t>Fleischhygiene</t>
  </si>
  <si>
    <t>Tierschutz und Tierseuchen</t>
  </si>
  <si>
    <t>TH 14 - Wasserwirtschaft und Kreisentwicklung</t>
  </si>
  <si>
    <t>Regionale Entwicklungsinitiative</t>
  </si>
  <si>
    <t>Grundstücksverkehrsordnung</t>
  </si>
  <si>
    <t>Abfallwirtschaft</t>
  </si>
  <si>
    <t>Abfallwirtschaft Pasewalk</t>
  </si>
  <si>
    <t>Abfallwirtschaft Anklam</t>
  </si>
  <si>
    <t>Abfallwirtschaft Hansestadt</t>
  </si>
  <si>
    <t>Abfallwirtschaft Jarmen/Tutow und</t>
  </si>
  <si>
    <t>Deponien und Altstandorte</t>
  </si>
  <si>
    <t>Abfallrecht (Untere Abfallbehörde)</t>
  </si>
  <si>
    <t>Festsetzung Abwasserabgabe</t>
  </si>
  <si>
    <t>Gewässeraufsicht</t>
  </si>
  <si>
    <t>Bodenschutz</t>
  </si>
  <si>
    <t>Klima- und Lärmschutz</t>
  </si>
  <si>
    <t>Wirtschaftsförderung</t>
  </si>
  <si>
    <t>Förderung des ländlichen Raumes</t>
  </si>
  <si>
    <t>Aufgaben der Geschäftsstelle ""LEADER""</t>
  </si>
  <si>
    <t>Programm MORO-Digital</t>
  </si>
  <si>
    <t>Regionalmanagement</t>
  </si>
  <si>
    <t>Tourismus</t>
  </si>
  <si>
    <t>Modellvorhaben ""Usedom Rad""</t>
  </si>
  <si>
    <t>TH 15 - Bau und Naturschutz</t>
  </si>
  <si>
    <t>Kreisstraßen</t>
  </si>
  <si>
    <t>Kreisstraßenmeisterei</t>
  </si>
  <si>
    <t>Häfen</t>
  </si>
  <si>
    <t>Straßenrechtsangelegenheiten,</t>
  </si>
  <si>
    <t>Sonstige Erholungseinrichtungen</t>
  </si>
  <si>
    <t>Naturschutz</t>
  </si>
  <si>
    <t>Bauleitplanung</t>
  </si>
  <si>
    <t>Baurechtliche Verfahren</t>
  </si>
  <si>
    <t>Bauverwaltung</t>
  </si>
  <si>
    <t>Denkmalschutz</t>
  </si>
  <si>
    <t>TH 16 - Geoinformation und Vermessung</t>
  </si>
  <si>
    <t>Vermessung</t>
  </si>
  <si>
    <t>Geodatenvertrieb,</t>
  </si>
  <si>
    <t>Immobilienmarktinformationen</t>
  </si>
  <si>
    <t>TH 17 - Rechtsamt</t>
  </si>
  <si>
    <t>Datenschutz</t>
  </si>
  <si>
    <t>Zentrale Vergabestelle</t>
  </si>
  <si>
    <t>Recht</t>
  </si>
  <si>
    <t>Durchführung von Auftragsstatistiken</t>
  </si>
  <si>
    <t>Wahlen und sonstige Abstimmungen</t>
  </si>
  <si>
    <t>Breitbandausbau</t>
  </si>
  <si>
    <t>TH 20 - Zentrale Finanzdientleistungen</t>
  </si>
  <si>
    <t>Steuern, allgemeine Zuweisungen,</t>
  </si>
  <si>
    <t>Sonstige allgemeine Finanzwirtschaft</t>
  </si>
  <si>
    <t>TH 21 - Beteiligungen</t>
  </si>
  <si>
    <t>Schülerbeförderung</t>
  </si>
  <si>
    <t>Kommunale Gasversorgung</t>
  </si>
  <si>
    <t>ÖPNV</t>
  </si>
  <si>
    <t>Flughafen Heringsdorf</t>
  </si>
  <si>
    <t>Wirtschaftsfördergesellschaften</t>
  </si>
  <si>
    <t>Personalgestellungen Jobcenter Nord</t>
  </si>
  <si>
    <t>Personalgestellungen Jobcenter Süd</t>
  </si>
  <si>
    <t>Zentrales Grundstücks- und Gebäudemanagement</t>
  </si>
  <si>
    <t>Hilfe zum Lebensunterhalt (3. Kapitel SGB XII)</t>
  </si>
  <si>
    <t>Hilfe zum Lebensunterhalt - laufende Leistungen</t>
  </si>
  <si>
    <t>Hilfe zum Lebensunterhalt - einmalige Leistungen an Empfänger laufender Leistungen</t>
  </si>
  <si>
    <t>Hilfe zum Lebensunterhalt - Bedarfe für Bildung und Teilhabe</t>
  </si>
  <si>
    <t>Hilfe zur Pflege - Pflegegeld bei erhebl. Pflegebedürftigkeit</t>
  </si>
  <si>
    <t>Hilfe zur Pflege - Pflegegeld bei schwerer Pflegebedürftigkeit</t>
  </si>
  <si>
    <t>Hilfe zur Pflege - Pflegegeld bei schwerster Pflegebedürftigkeit</t>
  </si>
  <si>
    <t>Hilfe zur Pflege - häusliche Pflege in Form von anderen Leistungen</t>
  </si>
  <si>
    <t>Hilfe zur Pflege - teilstationäre Pflege</t>
  </si>
  <si>
    <t>Hilfe zur Pflege - vollstationäre Pflege</t>
  </si>
  <si>
    <t>Eingliederungshilfe für behinderte Menschen</t>
  </si>
  <si>
    <t>Eingliederungshilfe - Leistungen zur med. Reha</t>
  </si>
  <si>
    <t>Eingliederungshilfe - Hilfe zu einer angemessenen Schulbildung</t>
  </si>
  <si>
    <t>Eingliederungshilfe - Hilfe zur schulischen Ausbildung für einen angem. Beruf</t>
  </si>
  <si>
    <t>Eingliederungshilfe - Hilfe zur Ausbildung</t>
  </si>
  <si>
    <t>Eingliederungshilfe - Leistungen zur Teilhabe am Arbeitsleben</t>
  </si>
  <si>
    <t>Eingliederungshilfe - Leistungen in WfbM</t>
  </si>
  <si>
    <t>Eingliederungshilfe - Leistungen zur Teilhabe am Leben in der Gemeinschaft</t>
  </si>
  <si>
    <t>Hilfe zur Überwindung besonderer sozialer Schwierigkeiten</t>
  </si>
  <si>
    <t>Hilfe zur Weiterführung des Haushaltes</t>
  </si>
  <si>
    <t>Grundsicherung im Alter und bei Erwerbsminderung</t>
  </si>
  <si>
    <t>Grundsicherung im Alter und bei Erwerbsminderung - lfd. Leistungen</t>
  </si>
  <si>
    <t>Grundsicherung im Alter und bei Erwerbsminderung - einmalige Leistungen</t>
  </si>
  <si>
    <t>Grundsicherung im Alter und bei Erwerbsminderung - Bedarfe bei Bildung und Teilhabe</t>
  </si>
  <si>
    <t>Erstattungen an Krankenkassen für Übernahme Krankenbehandlung</t>
  </si>
  <si>
    <t>Leistungen für Unterkunft und Heizung HGW</t>
  </si>
  <si>
    <t>Leistungen für Unterkunft und Heizung PW</t>
  </si>
  <si>
    <t>Einmalige Leistungen HGW</t>
  </si>
  <si>
    <t>Einmalige Leistungen UER</t>
  </si>
  <si>
    <t>Bedarfe für Bildung und Teilhabe HGW</t>
  </si>
  <si>
    <t>Bedarfe für Bildung und Teilhabe UER</t>
  </si>
  <si>
    <t>Bundesbeteiligung nach § 46 SGB II</t>
  </si>
  <si>
    <t>Geldleistungen für persönliche Bedürfnisse</t>
  </si>
  <si>
    <t>Leistungen nach dem dem Bundesversorgungsgesetz und anderen Gesetzen</t>
  </si>
  <si>
    <t>Förderung von Trägern der Wohlfahrtspflege</t>
  </si>
  <si>
    <t>Hilfen für Heimkehrer und politische Häftlinge, Aussiedler</t>
  </si>
  <si>
    <t>Bedarfe Bildung und Teilhabe nach §6b BKKG</t>
  </si>
  <si>
    <t>Sonstige soziale Hilfen und Leistungen</t>
  </si>
  <si>
    <t>Leistungen nach dem Landespflegegesetz</t>
  </si>
  <si>
    <t>Leistungen nach dem Landesblindengeldgesetz</t>
  </si>
  <si>
    <t>Projekte aus der Pflegesozialplanung</t>
  </si>
  <si>
    <t>Unterhaltsvorschussleistungen</t>
  </si>
  <si>
    <t>Förderung von Kindern in Tageseinrichtungen</t>
  </si>
  <si>
    <t>Hilfe zur Erziehung</t>
  </si>
  <si>
    <t>Stabsstelle zur Unterbringung, Betreuung und Integration minderj. unbegl. Ausländer</t>
  </si>
  <si>
    <t>Eingliederungshilfe für seelisch behind. Kinder und Jugendliche</t>
  </si>
  <si>
    <t>Mitwirkung in familienrechtlichen Verfahren</t>
  </si>
  <si>
    <t>Mitwirkung in Verfahren nach dem Jugendgerichtsgesetz</t>
  </si>
  <si>
    <t>Einrichtungen der Kinder- und Jugendarbeit</t>
  </si>
  <si>
    <t>Gymnasium Pasewalk</t>
  </si>
  <si>
    <t>Gymnasium Löcknitz</t>
  </si>
  <si>
    <t>Gymnasium Ueckermünde</t>
  </si>
  <si>
    <t>Turnhalle Gymnasium Ueckermünde</t>
  </si>
  <si>
    <t>Gymnasium Anklam</t>
  </si>
  <si>
    <t>Gymnasium Wolgast</t>
  </si>
  <si>
    <t>Kooperatives Förderzentrum Pestalozzi Greifswald</t>
  </si>
  <si>
    <t>Schulentwicklungsplanung</t>
  </si>
  <si>
    <t>Kommunales Bildungsmanagement</t>
  </si>
  <si>
    <t>Beratung über örtliche und überörtliche Förderprogramme</t>
  </si>
  <si>
    <t>Regionalmanagement LEADER Stettiner Haff</t>
  </si>
  <si>
    <t>Regionalmanagement LEADER Vorpommersche Küste</t>
  </si>
  <si>
    <t>Kreisentwicklung, kommunale Planung</t>
  </si>
  <si>
    <t>Beteiligungen, Anteile, Wertpapiere des Anlagevermögens</t>
  </si>
  <si>
    <t>08</t>
  </si>
  <si>
    <t>07</t>
  </si>
  <si>
    <t>Breitband</t>
  </si>
  <si>
    <t>17</t>
  </si>
  <si>
    <t>14</t>
  </si>
  <si>
    <t>21</t>
  </si>
  <si>
    <t>-</t>
  </si>
  <si>
    <t>Konto
AZ</t>
  </si>
  <si>
    <t>Konto
EZ</t>
  </si>
  <si>
    <t>217010820140001</t>
  </si>
  <si>
    <t>Konto
Bilanz
A</t>
  </si>
  <si>
    <t>Konto
Bilanz
P</t>
  </si>
  <si>
    <t>Regionales Berufliches Bildungszentrum Greifswald</t>
  </si>
  <si>
    <t>Förderschule  "Am Park" Behrenhoff</t>
  </si>
  <si>
    <t>Sonderpädagogisches Förderzentrum Eggesin</t>
  </si>
  <si>
    <t>Regionales Berufliches Bildungszentrum Wolgast - Torgelow - Standort Torgelow</t>
  </si>
  <si>
    <t>Regionales Berufliches Bildungszentrum Wolgast - Torgelow - Standort Wolgast</t>
  </si>
  <si>
    <t>Förderschule Am Stettiner Haff Zirchow</t>
  </si>
  <si>
    <t>Volkskochschule Vorpommern-Greifswald</t>
  </si>
  <si>
    <t>,</t>
  </si>
  <si>
    <t>542010020180010</t>
  </si>
  <si>
    <t>217010320180001</t>
  </si>
  <si>
    <t>542010020200001</t>
  </si>
  <si>
    <t>542010020200002</t>
  </si>
  <si>
    <t>126000000000001</t>
  </si>
  <si>
    <t>114020020200002</t>
  </si>
  <si>
    <t>114020020200005</t>
  </si>
  <si>
    <t>114020020200006</t>
  </si>
  <si>
    <t>542010020180011</t>
  </si>
  <si>
    <t>542010020210005</t>
  </si>
  <si>
    <t>551021020210001</t>
  </si>
  <si>
    <t>231010220200002</t>
  </si>
  <si>
    <t>221010720200001</t>
  </si>
  <si>
    <t>Fortführung/Erneuerung Liegenschaftskataster</t>
  </si>
  <si>
    <t>571060320160001</t>
  </si>
  <si>
    <t>126010320230001</t>
  </si>
  <si>
    <t>551021020230002</t>
  </si>
  <si>
    <t>20</t>
  </si>
  <si>
    <t>*</t>
  </si>
  <si>
    <t>Zuführungen an den Ergebnishaushalt</t>
  </si>
  <si>
    <t>Verwendung der Infrastrukturpauschale für laufende Zwecke (z.B. Unterhaltung der Gebäude und Kreisstraßen)</t>
  </si>
  <si>
    <t>Gesamt</t>
  </si>
  <si>
    <t>03</t>
  </si>
  <si>
    <t>Schul-IT-Digitalpalpakt</t>
  </si>
  <si>
    <t>IT-Service</t>
  </si>
  <si>
    <t>611000000000001</t>
  </si>
  <si>
    <t>22</t>
  </si>
  <si>
    <t>114040020200014</t>
  </si>
  <si>
    <t>542010020190003</t>
  </si>
  <si>
    <t>Verlegung Straße wegen Renaturierung</t>
  </si>
  <si>
    <t>542010020200012</t>
  </si>
  <si>
    <t>114020020200004</t>
  </si>
  <si>
    <t>126010320200004</t>
  </si>
  <si>
    <t>231010420180002</t>
  </si>
  <si>
    <t>542010020200011</t>
  </si>
  <si>
    <t>542010020220004</t>
  </si>
  <si>
    <t>VG 49 - Sanierung der Straße</t>
  </si>
  <si>
    <t>542010020200013</t>
  </si>
  <si>
    <t>542010020200014</t>
  </si>
  <si>
    <t>231010320200002</t>
  </si>
  <si>
    <t>Der Erlass des Landesamtes für zentrale Aufgaben und Technik der Polizei, Brand- und Katastrophenschutz Mecklenburg-Vorpommern gibt i.V.m. dem § 5 LKatSG M-V die Strukturen der Ausrüstung der Katastrophenschutzeinheiten vor. Für Ersatzbeschaffungen ist der Lankreis als untere Katastrophenschutzbehörde verantwortlich. Einige Fahrzeuge sind über 25 Jahre alt und mit der Nutzungsdauer weit über ihrer Abschreibungsgrenze. Aufgrund des schlechten Zustandes sowie den hohen Unterhaltungskosten ist eine Ersatzbeschaffung unumgänglich. Geplant ist im Jahr 2022 und 2023 je ein Fahrzeug zu beschaffen.</t>
  </si>
  <si>
    <t>10</t>
  </si>
  <si>
    <t>Förderung von Sirenen zur Warnung der Bevölkerung</t>
  </si>
  <si>
    <t xml:space="preserve">Gemäß § 15 Abs.1 des Gesetzes über den Katastrophenschutz in Mecklenburg-Vorpommern (LKatSG) haben die unteren Katastrophenschutzbehörden die nach pflichtgemäßen Ermessen für die Abwehr der Katastrophe notwendigen Maßnahmen zu treffen. Hierzu gehört nach Nr. 2 unter andeem die zeitgerechte Warnung der Bevölkerung. Mittels eines flächendeckenden Sirenennetzes kann die Bevölkerung effektiv vor Gefahren gewarnt werden. Derzeit gibt es keine alternative Warnmöglichkeit, die den "Weckeffekt", welcher mittels Sirenen sichergestellt wird, gewährleisten kann. </t>
  </si>
  <si>
    <t>Beschaffung von 2 Schnelleinsatzzelten für den CBRN Zug</t>
  </si>
  <si>
    <t>Gemäß § 5 Abs.1 Nr. 7 LKatSG MV hat der Landkreis Einheiten für die Abwehr von chemischen, biologischen, radiologischen und nuklearen Gefahren vorzuhalten und auszustatten. Der Landkreis kann auf 2 Dekontaminationsgruppen zurückgreifen. Die Beschaffung zweier Schnelleinsatzzelte macht sich erforderlich, um den Einsatzkräften nach einem Einsatz die Möglichkeit zu geben, sich umzuziehen. Die Einsatzbekleidung muss nach einem Einsatz dekontaminiert werden und darf nicht erst am Gerätehaus gewechselt werden. Durch die Aufteilung der zu beschaffenen Zelte ist die Umkleidung von zwei Personen gleichzeitig möglich. Somit wird die Rüstzeit bei Einsätzen optimiert.</t>
  </si>
  <si>
    <t>Beschaffung von Ausrüstungsgegenständen für die Katastrophenschutzeinheiten</t>
  </si>
  <si>
    <t>Der Landrat als untere Katastrophenschutzbehörde hat gemäß § 3 Abs. 2 LKatSG MV die Aufgabe, Katastrophen vorzubeugen und abzuwehren. Nach § 9 LKatSG MV haben die Katastrophenschutzbehörden die nach pflichtgemäßem Ermessen notwendigen vorbereitenden Maßnahmen zu treffen. Hierzu gehört unter anderem auch, die Ausstattung der Katastrophenschutzeinheiten mit notwendigen Ausrüstungsgegenständen. Die Herausforderungen an einen wirksamen Katastrophenschutz werden größer, dementsprechend ändern sich ggf. auch die Anforderungen an die notwendigen Ausrüstungsgegenstände</t>
  </si>
  <si>
    <t>Ein Mannschaftstransportfahrzeug / Mehrzweckfahrzeug (MTF / MZF) für den Prüfstandort Gützkow. Der MTW  für die Absicherung logistischer Fahrten, für die Bereitstellung von Schutzausrüstung und weiteren Materialien wird benötigt. Für den Transport größerer Packstücke, ist ein entsprechendes Fahrzeug notwendig, um den Vorgaben der Ladungs- und Transportsicherrung nachzukommen. Des Weiteren ist auch der Transport von meheren Personen gleichzeitigt (z.B. Lehrgänge) abgesichert.</t>
  </si>
  <si>
    <t>Der Kreisbrandmeister kann laut § 18 (1) BrSchG M-V die Einsatzleitung übernehmen. Um dies im gesamten Landkreis zu gewährleisten, benötigt der Kreisbrandmeister ein Einsatzfahrzeug.</t>
  </si>
  <si>
    <t xml:space="preserve">1 Stück GW-Logistik / Der Gerätewagen-Logistik Baujahr 2004, dient zum Transport von Einsatzmaterialien zu den Einsatzorten der Feuerwehren am Prüfstandort Pasewalk. Gesetzliche Grundlage ist der §3 (2) Nr. 5 BrSchG M-V. </t>
  </si>
  <si>
    <t>Programmiertechnik für Funkgeräte des Brand- und Katastrophenschutz</t>
  </si>
  <si>
    <t xml:space="preserve">Programmiertechnik zur Programmierung von Funktechnik des Brand- und Katastrophenschutz. Gesetzliche Grundlage ist der §3 (2) Nr. 5 BrSchG M-V. </t>
  </si>
  <si>
    <t>Anschaffung bewegliches Vermögen (Ersatzbeschaffungen Großgeräte in der KSM)</t>
  </si>
  <si>
    <t xml:space="preserve">Kauf beweglicher Ausstattungsgegenstände über 1.000,00€; Ersatzbeschaffung beweglicher Ausstattungsgegenstände </t>
  </si>
  <si>
    <t xml:space="preserve">Sie sind zum Zeitpunkt der Anschaffung abgeschrieben. Folgende Ausstattungsgegenstände werden 2021 ersatzbeschafft: 
diverse Kleingeräte (Motorsägen, Freischneider, Verdichter, Hochentaster usw.) - 20 TEUR (2022); Aufsatzstreuer UNIMOG - 30 TEUR (2022); kleiner Lader - 50 TEUR (2023); diverse Kleingeräte - 20 TEUR (2023)
</t>
  </si>
  <si>
    <t>LKW mit Ladekran - 220 TEUR (2022); Tandemmähwerk - 70 TEUR (2022);
Kolonnenfahrzeug (Transporter) - 60 TEUR (2023)</t>
  </si>
  <si>
    <t>bisher keine Befestigung, keine Entwässerung, Auflage der Uneteren Wasserbehörde</t>
  </si>
  <si>
    <t>Hofbefestigung KSM Anklam</t>
  </si>
  <si>
    <t>Schaffung eines Stützpunktes im nördlichen Bereich des Kreises</t>
  </si>
  <si>
    <t>Planungsleistungen zur Umsetzung Kreistagsbeschluss zur Übernahme von Kreisstraßen aus der Betreuung des Landes</t>
  </si>
  <si>
    <t>Waschhalle erleichtert Arbeit, verlängert Lebensdauer der Technik</t>
  </si>
  <si>
    <t>Umrüstung Innenleben der stationären Geschwindigkeitsmessanlagen</t>
  </si>
  <si>
    <t>VE für Auszahlung in 2024</t>
  </si>
  <si>
    <t>VE für Auszahlung in 2025</t>
  </si>
  <si>
    <t>VG 1 B 105 bis Riems</t>
  </si>
  <si>
    <t>Sanierung der Straße</t>
  </si>
  <si>
    <t>VG 4 Levenhagen - Jarmshagen</t>
  </si>
  <si>
    <t>Die Straße befindet sich in einem sehr schlechten Zustand. Die Planund ist für 2022 vorgesehen, die Erneuerung bzw. der Ausbau für 2023.</t>
  </si>
  <si>
    <t xml:space="preserve">Die Straße befindet sich in einem sehr schlechten Zustand. Die Planung  ist für 2022/2023 vorgesehen.  </t>
  </si>
  <si>
    <t>VG 6 Gösslow - Jargenow</t>
  </si>
  <si>
    <t>VG 11 OD Behrenhoff</t>
  </si>
  <si>
    <t>Die Planung der Ortslage Behrenhoff ist für 2022/2023 vorgesehen.</t>
  </si>
  <si>
    <t>Planung der Ortsdurchfahrt Züssow für 2022/2023, Bauausführung 2024.</t>
  </si>
  <si>
    <t>VG 13 Gützkow-Kölzin</t>
  </si>
  <si>
    <t xml:space="preserve">Die Planung, Phase 1-8 sollte nach dem Ausschreibungsverfahren im Jahr 2022 beauftragt werden. </t>
  </si>
  <si>
    <t>Fahrbahn in sehr schlechtem Zustand. Hocheinbau einschließlich Planung</t>
  </si>
  <si>
    <t>VG 13 Kölzin-Dambeck</t>
  </si>
  <si>
    <t>VG 13 Radweg Groß Kiesow - Klein Kiesow</t>
  </si>
  <si>
    <t>Förderung aus Bundesprogramm</t>
  </si>
  <si>
    <t>VG 15 OD Ranzin</t>
  </si>
  <si>
    <t>Ausbau der Ortslage über 500 m, incl. Regenwassersammler. Die Planung ist für 2022 vorgesehen, der Ausbau 2023.</t>
  </si>
  <si>
    <t>VG 17 Menzlin-Salchow</t>
  </si>
  <si>
    <t>Die Straße (ländlicher Wegebau) ist total zerstört. Die Planung ist füe 2022 vorgesehen.</t>
  </si>
  <si>
    <t>Erneuerung der Fahrbahn im kombinierten Hoch/Tiefbau</t>
  </si>
  <si>
    <t>Planungsauftrag erteilt, kein Ausbau, Erneuerung im Bestand.</t>
  </si>
  <si>
    <t>VG 19 Pritzwald - Lodmannshagen</t>
  </si>
  <si>
    <t xml:space="preserve"> Ausbau möglichst im Hocheinbau; 2020 Brücke erneuert.</t>
  </si>
  <si>
    <t>Knotenpunktumbau bis zur BÜST durch SBA auf Basis Kreuzungsvereinbarung</t>
  </si>
  <si>
    <t>Planung beauftragt; in den Jahren 2022 und 2023 soll das Baurecht erlangt werden</t>
  </si>
  <si>
    <t>VG 30 Waschow-Bauerwehrland</t>
  </si>
  <si>
    <t>Erneuerung im Hocheinbau</t>
  </si>
  <si>
    <t>Bei dem zu erneuernden Teilabschnitt der VG 30 wird auf einer Länge von 4,4km die Trag- und Deckschicht im Hocheinbau erneuert.</t>
  </si>
  <si>
    <t>VG 30 Wehrland Bauer-Seckritzer Kreuzung L26</t>
  </si>
  <si>
    <t>Zur Verbesserung der derzeitig bestehenden Verkehrsbedingungen soll unter Optimierung der Fahrbahnbreite ein Grundhafter Ausbau durchgeführt werden.</t>
  </si>
  <si>
    <t xml:space="preserve">Optimierung der Fahrbahnbreite durch grundhaften Ausbau. Rest der Strecke  im Hocheinbau  in Asphaltbauweise zu befestigen. </t>
  </si>
  <si>
    <t>Planungsleistungen</t>
  </si>
  <si>
    <t>Baubeginn in 2021; Ausgleich für zu erwartende Preissteigerungen/Nachträge</t>
  </si>
  <si>
    <t>VG 41 OD Ulrichshorst</t>
  </si>
  <si>
    <t>Grundhafter Ausbau und Regenentwässerung</t>
  </si>
  <si>
    <t>VG 41 Reetzow-Ulrichshorst</t>
  </si>
  <si>
    <t>Fahrbahn ist dringend sanierungsbedürftig.</t>
  </si>
  <si>
    <t>Straße löst sich auf; nach Ausbau Abstufung</t>
  </si>
  <si>
    <t>Forderung Gemeinde; nur Planung in 22/23, da Baurecht geklärt werden muss</t>
  </si>
  <si>
    <t>Überabreitung der Planung und Neubau in bituminöser Bauweise</t>
  </si>
  <si>
    <t>VG 53 Dargibell - B 109 bei Neu Kosenow</t>
  </si>
  <si>
    <t>Asphaltüberbauung auf vorhandener Asphaltbefestigung</t>
  </si>
  <si>
    <t>Planung beauftragt; Förderung in Aussicht gestellt</t>
  </si>
  <si>
    <t>VG 58 Flugplatzstraße bis Butzow</t>
  </si>
  <si>
    <t>Planung abgeschlossen</t>
  </si>
  <si>
    <t>gemeinsames Vorhaben mit Stadt und Zweckverband</t>
  </si>
  <si>
    <t>Planung läuft; Zustandsnote 4; im Jahr 2022 droht die Sperrung</t>
  </si>
  <si>
    <t>VG 62 Liepen-Priemen-Kagenow-Neetzow</t>
  </si>
  <si>
    <t>Straße ist abgestuft; Kreis unterstützt Gemeinde finanziell</t>
  </si>
  <si>
    <t>Fortführung der Planung</t>
  </si>
  <si>
    <t>Entwurfsplanung liegt vor</t>
  </si>
  <si>
    <t>VG 65 Knoten mit der L 32 in Strasburg Bahnhofstraße</t>
  </si>
  <si>
    <t>VG 67 Neuensund-Gehren</t>
  </si>
  <si>
    <t>Planung in 2022; Bau in 2023/2024</t>
  </si>
  <si>
    <t>Förderung aus dem Bundesprogramm</t>
  </si>
  <si>
    <t>3,1 km; Erneuerung im Hocheinbau auf 410 m Unfallschwerpunkt</t>
  </si>
  <si>
    <t>VG 80 Boock, Löcknitzer Straße</t>
  </si>
  <si>
    <t>Forderung der Gemeinde</t>
  </si>
  <si>
    <t>VG 72 Heinrichswalde-Wilhelmsburg</t>
  </si>
  <si>
    <t>VG 85 Radweg Wollin-Penkun</t>
  </si>
  <si>
    <t>gefördert über Bundesprogramm</t>
  </si>
  <si>
    <t>VG 92 KP L 222 OD Fahrenwalde</t>
  </si>
  <si>
    <t>Beteiligung am Bauvorhaben (Knotenpunkt) des SBA</t>
  </si>
  <si>
    <t>VG 98 Drosedow-Loitz B194</t>
  </si>
  <si>
    <t>Schlechter baulicher Zustand</t>
  </si>
  <si>
    <t>VG 101 Kronsberg-Müssentin</t>
  </si>
  <si>
    <t>Planung in 2022, Bau ab 2023</t>
  </si>
  <si>
    <t>Planung</t>
  </si>
  <si>
    <t>VG 106 Broock - Neu Buchholz</t>
  </si>
  <si>
    <t>Straße löst sich auf ; Ansatz 2022 und 2023 Planung</t>
  </si>
  <si>
    <t>VG 106 OD Daberkow bis L 35</t>
  </si>
  <si>
    <t>Grundhafte Erneuerung in der OD einschließlich Herstellung der Entwässerung erforderlich.</t>
  </si>
  <si>
    <t>VG 106 Radweg Daberkow - L35</t>
  </si>
  <si>
    <t>VG 107 OD Kartlow</t>
  </si>
  <si>
    <t>letzter BA der Strecke Völschow-Kruckow</t>
  </si>
  <si>
    <t>Behindertengerechter Bus mit 20 Sitzplätzen</t>
  </si>
  <si>
    <t>Erneuerung Pneumatik- und Elektropneumatiklabor</t>
  </si>
  <si>
    <t xml:space="preserve"> Voraussetzung für die Durchführung des Unterrichts und der Prüfungsabnahme im 3. Lehrjahr der Metallbauer</t>
  </si>
  <si>
    <t>Gymn. Anklam Fortführung der energetischen Sanierung (3. BA)</t>
  </si>
  <si>
    <t>energetische Sanierung 3. Bauabschnittes (ehemaliges Internat)</t>
  </si>
  <si>
    <t>Grundschule Loitz soll zum Förder- und Kompetenzzentrum für emotionale und soziale entwicklung umgebaut werden</t>
  </si>
  <si>
    <t>Anschaffung Labor-Geschirrspüler</t>
  </si>
  <si>
    <t>Ersatz des defekten Geschirrspülers, Chemie-Unterrichtsmittel müssen speziell gereinigt werden</t>
  </si>
  <si>
    <t>Ersatzbeschaffung für 10 defekte Tafeln zur Absicherung des Unterrichts; 2 Tischtennisplatten und 1 Basketballkorb</t>
  </si>
  <si>
    <t>Anschaffung Musikinstrumente</t>
  </si>
  <si>
    <t>Ersatzbeschaffung, die vorhandenen Klaviere erfüllen nicht mehr die Anforderungen an einen ordnungsgemäßen Musikunterricht, ständig Reparaturen und Stimmung erforderlich</t>
  </si>
  <si>
    <t>Anschaffung Sportgeräte</t>
  </si>
  <si>
    <t xml:space="preserve">Ersatzbeschaffung für defekte Sportgeräte
erforderlich zur Erfüllung der Lehrpläne und Einhaltung der Sicherheitsbestimmungen
</t>
  </si>
  <si>
    <t>Musikanlage Aula</t>
  </si>
  <si>
    <t>vorhandene Anlage defekt, Reparatur unwirtschaftlich
erforderlich um Veranstaltungen wie z.B. die Zeugnisausgabe musikalisch zu umrahmen</t>
  </si>
  <si>
    <t>Anschaffung Experimentiergeräte für den naturwissenschaftlichen Bereich</t>
  </si>
  <si>
    <t>Sicherheitsschrank für den Biologiebereich (Ersatz, der vorhandene Schrank ist durchgerostet und erfüllt somit nicht mehr die Sicherheitsanforderungen) in 2022</t>
  </si>
  <si>
    <t>Anschaffung Leinwand</t>
  </si>
  <si>
    <t>vorhandene Leinwand defekt
Reparatur nicht möglich
Leinwand wird benötigt als Projektionsfläche für z.B. Informationsveranstaltungen und Elternversammlungen</t>
  </si>
  <si>
    <t>Ersatzbeschaffung zur Absicherung des Unterrichts und Erfüllung der Lehrpläne, Einhaltung der Sicherheitsbestimmungen, einige Geräte wie z.B. Vakuumröhren können nicht repariert werden</t>
  </si>
  <si>
    <t>Ersatzbeschaffung für veraltete Musikinstrumente</t>
  </si>
  <si>
    <t>Anschaffung Boulderwand</t>
  </si>
  <si>
    <t>Aufbau einer Boulderwand (Kletterwand) auf dem hinteren Pausenhof, gegen mangelnde Bewegung der Schüler in den Pausen</t>
  </si>
  <si>
    <t>Anschaffung Außenspielgeräte</t>
  </si>
  <si>
    <t>Anschaffung Lifter</t>
  </si>
  <si>
    <t>Anschaffung Datenschutzschrank</t>
  </si>
  <si>
    <t xml:space="preserve">Sicherung Datenschutz (Aufbewahrung Klassenbücher, Post u.ä.) 
</t>
  </si>
  <si>
    <t>Anschaffung abschließbare Fächerschränke</t>
  </si>
  <si>
    <t>Einrichtung Snoezelen-Raum</t>
  </si>
  <si>
    <t>Schulhofgestaltung "Grünes Klassenzimmer"</t>
  </si>
  <si>
    <t>Sicherung Datenschutz (Aufbewahrung Klassenbücher, Post u.ä.) 
2 Stück: Baustraße + Röntgenstraße</t>
  </si>
  <si>
    <t>Anschaffung und Montage von Sitz- und Liegeflächen, Wasserbett, Licht und Ton 
Unterrichtsversorgung schwerst- und mehrfachbehinderter Schüler</t>
  </si>
  <si>
    <t>Alternatives Unterrichtsmodel für verhaltensauffällige Schüler</t>
  </si>
  <si>
    <t>Anschaffung abschließbarer Fächerschrank</t>
  </si>
  <si>
    <t>Anschaffung Schrankwände mit integrierter Tafel für Klassenräume</t>
  </si>
  <si>
    <t>Tafeln sind defekt und müssen ersetzt werden, es fehlt an Stauraum
Schänke mit integrierter Tafel bieten  Möglichkeit für optimale Ausnutzung der Raumverhältnisse und bieten zusätzlichen Stauraum zur Unterbringung der Unterrichtsmaterialien
jährlich 2 Stück</t>
  </si>
  <si>
    <t>Erneuerung technische Ausstattung Restaurantbereich</t>
  </si>
  <si>
    <t>Ersatz- bzw. Neuanschaffungen um die Anforderungen der Lehrpläne zu erfüllen und fachgerechte Prüfungsdurchführung entsprechend den Vorgaben der IHK  zu ermöglichen, Durchführung praxisnaher Untericht mit und an moderner Technik, Verbesserung der Anschaulichkeit
Tresen mit Grundausstattung (Spüle, Zapfanlage, Eismaschine, Kaffeevollautomat)</t>
  </si>
  <si>
    <t>Anschaffung Herdanlage Schauküche</t>
  </si>
  <si>
    <t>Neuanschaffung einer Modulküche mit Abzugshaube, Kühlmöglichkeit, Bratfläche, Induktionsfläche und Backofen zur Unterstützung des Lernfeldunterrichts im Bereich Koch/Köchin in Bezug auf Praxisdemonstration von Kochtechniken und Gerichten</t>
  </si>
  <si>
    <t>Anschaffung CNC-Maschine</t>
  </si>
  <si>
    <t>Ersatzbeschaffung
vorhandene Maschine veraltert und nicht mehr kompatibel mit moderner IT-Technik
Absicherung der Lernfelder 7-12 im Bereich Holzmechaniker</t>
  </si>
  <si>
    <t>Anschaffung flexible Schulbühne</t>
  </si>
  <si>
    <t>Schaffung einer besonderen Atmosphäre im Schulleben
besondere Zeugnisübergabe und Empfang der polnischen Auszubildenden in der gemeinsamen Arbeit</t>
  </si>
  <si>
    <t xml:space="preserve">Ersatz- bzw. Neuanschaffungen um die Anforderungen der Lehrpläne zu erfüllen und fachgerechte Prüfungsdurchführung entsprechend der Vorgaben von IHK und Handwerkskammer zu ermöglichen, Durchführung praxisnaher Untericht mit und an moderner Technik, Verbesserung der Anschaulichkeit
2022: Kompaktmodell Heizungshydraulik-3 (Lüftungsanlage)für 9.000 €; Steuergerätediagnose KTS 960 für 6.500 €; Industriewaschmaschine und Trockner für 7.500 €
</t>
  </si>
  <si>
    <t>Ersatz- bzw. Neuanschaffungen um die Anforderungen der Lehrpläne zu erfüllen und fachgerechte Prüfungsdurchführung entsprechend der Vorgaben von IHK und Handwerkskammer zu ermöglichen, Durchführung praxisnaher Untericht mit und an moderner Technik, Verbesserung der Anschaulichkeit
2024: Zahnarztstuhl für 40.000 €</t>
  </si>
  <si>
    <t>Anschaffung von Matten zum Auslegen der Sporthalle</t>
  </si>
  <si>
    <t>notwendig um z.B. die Zeugnisausgabe oder sonstige Veranstaltungen in der neuen Sporthalle durchführen zu können, ohne den Fußboden zu beschädigen</t>
  </si>
  <si>
    <t>Ersatz- und Neuanschaffung zur Absicherung der Unterrichtsdurchführung, Nachwuchsförderung und Orchesterarbeit
2022: 1 Kinderakkordeon und 2 Klarinetten für 4.000 €
2023: 2 Stagepianos und 1 Kindertuba für 5.000 €
2024: div. Instrumente u.a. E-Pianos für 8.000 €
2025: div. Instrumente u.a. E-Pianos für 8.000 €</t>
  </si>
  <si>
    <t>Ersatz- und Neuanschaffung zur Absicherung der Unterrichtsdurchführung, Nachwuchsförderung und Orchesterarbeit
2022: Akkordeon für 4.000 €
2023: Flügel für 20.000 €
2025: 2 Violoncello + 2 Kontrabass</t>
  </si>
  <si>
    <t xml:space="preserve">Ersatz- und Neuanschaffung zur Absicherung der Unterrichtsdurchführung,
2022: Schlagzeug und E-Piano
2024: Flügel </t>
  </si>
  <si>
    <t>Mit Umzug der VHS Standort Pasewalk sollen wieder gemäß Weiterbildungförderungsgesetz Keramikkurse angeboten werden</t>
  </si>
  <si>
    <t>01</t>
  </si>
  <si>
    <t>Anschaffung einer Drohne</t>
  </si>
  <si>
    <t>Anschaffung einer Drohne zur Erweiterung der Projektionsmöglichkeiten innerhalt der Pressestelle für die Berichterstattung, Dokumentation in Bild und Film. Drohne (z.B. DJI Air 2S oder Mavic Air 2) + Versicherung und Pilotenschein für Anwender. Ziele: Umfassende Dokumentation und Berichterstattung von Ereignissen im Landkreis bzw. Veranstaltungen der Landkreisverwaltung aus der Luft, wie zum Beispiel Übungen des Katastrophenschutzes, die zurzeit leider nur „vom Boden“ wiedergegeben werden können. Der Einsatz einer Drohne bietet den Bürger*innen eine neue Perspektive auf unseren landschaftlichen eindrucksvollen Landkreis. Zum jetzigen Zeitpunkt verfolgen knapp 20.000 Bürger*innen unsere Berichterstattung in den sozialen Netzwerken. Andere Pressestellen, wie zum Beispiel die PS der UHGW setzen regelmäßig Drohnen zur Produktion von Beiträgen ein.</t>
  </si>
  <si>
    <t xml:space="preserve">Investitionszuwendungen vom Land für den bedarfsgerechten Ausbau der Kindertagesförderung </t>
  </si>
  <si>
    <t>Erneuerung Gasfackel Neppermin</t>
  </si>
  <si>
    <t>Umweltrechtliche Auflagen</t>
  </si>
  <si>
    <t>Fuhrpark</t>
  </si>
  <si>
    <t>Erwerb Gesellschafteranteile</t>
  </si>
  <si>
    <t>Der Landkreis hat die Absicht 100 %iger Gesellschafter der Förder- und Entwicklungsgesellschaft Vorpommern-Greifswald mbH (FEG) zu werden. Das wäre die Summe laut Stammkapital, die der Landkreis dazu erwerben müsste.</t>
  </si>
  <si>
    <t>Kauf eines Rasentraktors</t>
  </si>
  <si>
    <t>In der Feldstraße 85 a wird für die Außenrevierpflege ein Rasentraktor benötigt. Weitere Flächen sind durch den Erwerb der Häuser 3 und 4 hinzugekommen.</t>
  </si>
  <si>
    <t>Die mit einem Hauptgebäude (Naturschutzzentrum) und einem Garagentrakt bebaute Liegenschaft wurde dem LK V-G seitens der Bundesanstalt für Immobilienaufgaben (BIMA) zum Kauf angeboten.</t>
  </si>
  <si>
    <t>Änderung F-Plan und Aufstellung B-Plan für Neubau Betreutes Wohnen in Koserow</t>
  </si>
  <si>
    <t>Voraussetzung für dem geplanten Neubau</t>
  </si>
  <si>
    <t>Änderung F-Plan und Aufstellung B-Plan für Flughafen Heringsdorf</t>
  </si>
  <si>
    <t>Der Eigenbetrieb Flughafen Heringsdorf möchte Flächen des Landkreises Dritten zur Verfügung stellen, um dort bauliche Anlagen für Betriebsstätten zu errichten.</t>
  </si>
  <si>
    <t>Planung energetische Sanierung/Schulungszentrum</t>
  </si>
  <si>
    <t xml:space="preserve">Die Planung der zukünftigen Wärmeversorgung des Objektes mit einer möglichen Kapazitätserweiterung bilden die Grundlage für das Projekt.Derzeit fehlen die Räumlichkeiten für theoretische Ausbildung, Zusammenkünfte und Weiterbildungen in der Haupt- und Nebensaison. Grenzübergreifenden Projekte stehen hier ebenfalls im Vordergrund. Die Planung wird für die weitere Umsetzung der Projektidee entsprechend möglicher Förderangebote benötigt. </t>
  </si>
  <si>
    <t>Carport für den schuleigenen Bus</t>
  </si>
  <si>
    <t>Unterstellmöglichkeit</t>
  </si>
  <si>
    <t>Umbau Haus 4 in HGW zum Notfallmedizinischen Kompetenszentrum Vorpommern</t>
  </si>
  <si>
    <t>Die neue Rettungswache wird in Kombination mit einer Ausbildungsstätte im Haus 4 in Greifswald Feldstr. 85a errichtet.</t>
  </si>
  <si>
    <t>Neubau Sporthalle, Außensportanlagen Gymnasium Anklam</t>
  </si>
  <si>
    <t>Neubau der Sonderschule für Schüler mit Förderschwerpunkt "geistiger Entwicklung"</t>
  </si>
  <si>
    <t>Gebäudesanierung Haußmannstraße 12 in Pasewalk</t>
  </si>
  <si>
    <t>derzeit vermietet an die Caritas</t>
  </si>
  <si>
    <t>Historisches U Pasewalk - Ostflügel</t>
  </si>
  <si>
    <t>Planungskonzept für die Nutzung durch die VHS</t>
  </si>
  <si>
    <t>Neubau Klimaanlage</t>
  </si>
  <si>
    <t>Gefahrenabwehrzentrum</t>
  </si>
  <si>
    <t>Greifswald Haus 5 - Eigenbetrieb Rettungsdienst und Brandschutzdienststelle</t>
  </si>
  <si>
    <t>Erwerb Naturschutzzentrum in Karlshagen</t>
  </si>
  <si>
    <t>Eisenbahnbrücke bis Ende der "Zuckerstraße"</t>
  </si>
  <si>
    <t>VG 30  Waschow - Lassan</t>
  </si>
  <si>
    <t>VG 85 Pflasterbereich vor Penkun</t>
  </si>
  <si>
    <t>Knotenpunkt</t>
  </si>
  <si>
    <t>Gesamt 
Auszahlungen aus Investitions-tätigkeit</t>
  </si>
  <si>
    <t>Gesamt 
Einzahlungen aus Investitions-tätigkeit</t>
  </si>
  <si>
    <t>Berufsschule Torgelow Lehrwerkstatt/Werstatthalle Mechatroniker/ Hof</t>
  </si>
  <si>
    <t>2022 Rest nach Finanzierung der Maßnahme (verfügbare Finanzmasse - Auszahlungen + Einzahlungen)</t>
  </si>
  <si>
    <t>2023 Rest nach Finanzierung der Maßnahme (verfügbare Finanzmasse - Auszahlungen + Einzahlungen)</t>
  </si>
  <si>
    <t>Begründung nach § 17a GemHVO-Doppik vorhanden?</t>
  </si>
  <si>
    <t>nein</t>
  </si>
  <si>
    <t>ja</t>
  </si>
  <si>
    <t>Verkehrssicherungspflicht</t>
  </si>
  <si>
    <t>Investitionskredite (= Höhe der planm. Tilgung)</t>
  </si>
  <si>
    <t>VG 2 Leist - Karrendorf</t>
  </si>
  <si>
    <t>Historisches U Pasewalk - Außenanlagen</t>
  </si>
  <si>
    <t>Neubau der Zuwegung</t>
  </si>
  <si>
    <t>Verkehrssicherungsanhänger</t>
  </si>
  <si>
    <t>erforderlich für die Feuerwehren mit Autobahnabschnitten im Einsatzgebiet; gesetzliche Aufgabe des Landkreises</t>
  </si>
  <si>
    <t>VG 48/49 Bargischow-Gnevezin - Anklamer Fähre</t>
  </si>
  <si>
    <t>VG 2 Neuenkirschen - Leist</t>
  </si>
  <si>
    <t>3. BA</t>
  </si>
  <si>
    <t xml:space="preserve">1. und 2. BA </t>
  </si>
  <si>
    <t xml:space="preserve">VG 19 Krenzow - VG 32 </t>
  </si>
  <si>
    <t>VG 35 OD Suckow-Morgenitz</t>
  </si>
  <si>
    <t>Investitionskredite bei Neuveranschlagung</t>
  </si>
  <si>
    <t>Verwaltungsstandort Pasewalk - Haus 2</t>
  </si>
  <si>
    <t>Sanierung (bisher VHS)</t>
  </si>
  <si>
    <t>Ingenieurleistungen für Sanierung/Ersatz von 5 Rettungswachen</t>
  </si>
  <si>
    <t>Grunderwerb für Ersatz Rettungswachen</t>
  </si>
  <si>
    <t>zusätzl. Kredite</t>
  </si>
  <si>
    <t>Standortzusammenlegung</t>
  </si>
  <si>
    <t>Neubau Verwaltungsgebäude Demminer Straße 70 und 74, Anklam</t>
  </si>
  <si>
    <t>Ersatz- und Neuanschaffung zur Absicherung der Unterrichtsdurchführung,
2022: Querflöte für 1.500 und Saxophon für 1.500
2025: 2 Violinen für 3.000 und 2 Gitarren für 3.000</t>
  </si>
  <si>
    <t>Summe der finanzierbaren Investitionen</t>
  </si>
  <si>
    <t>Summe der NICHT finanzierbaren Investitionen</t>
  </si>
  <si>
    <t>Notwendig laut Eigenbetrieb und Gutachten</t>
  </si>
  <si>
    <t>542020020220001</t>
  </si>
  <si>
    <t>126010320220001</t>
  </si>
  <si>
    <t>114020020220001</t>
  </si>
  <si>
    <t>361000000000001</t>
  </si>
  <si>
    <t>114020020200003</t>
  </si>
  <si>
    <t>542010020220011</t>
  </si>
  <si>
    <t>537020020220001</t>
  </si>
  <si>
    <t>126010320220002</t>
  </si>
  <si>
    <t>231010420220001</t>
  </si>
  <si>
    <t>626000020220001</t>
  </si>
  <si>
    <t>542020020220003</t>
  </si>
  <si>
    <t>Mannschaftstransportfahrzeug / Mehrzweckfahrzeug</t>
  </si>
  <si>
    <t>114010020220001</t>
  </si>
  <si>
    <t>217010220220001</t>
  </si>
  <si>
    <t>217010420220001</t>
  </si>
  <si>
    <t>217010620220001</t>
  </si>
  <si>
    <t>221010220220001</t>
  </si>
  <si>
    <t>221010320220001</t>
  </si>
  <si>
    <t>221010920220001</t>
  </si>
  <si>
    <t>221011020220001</t>
  </si>
  <si>
    <t>263011020220001</t>
  </si>
  <si>
    <t>263012020220001</t>
  </si>
  <si>
    <t>231010320220001</t>
  </si>
  <si>
    <t>271010020220001</t>
  </si>
  <si>
    <t>Anschaffung Keramikbrennofen</t>
  </si>
  <si>
    <t>217010320220001</t>
  </si>
  <si>
    <t>542010020190005</t>
  </si>
  <si>
    <t>542010020220010</t>
  </si>
  <si>
    <t>114020020220008</t>
  </si>
  <si>
    <t>Um- und Erweiterungsbau RBB Standort Wolgast</t>
  </si>
  <si>
    <t>Durch einen Erweiterungsbau sollen Kapazitätsengpässe und Nutzungskonflikte bei der gemeinsamen Nutzung des Schulstandortes durch das Runge-Gymnasium und die Berufliche Schule aufgelöst werden.</t>
  </si>
  <si>
    <t>217010720220001</t>
  </si>
  <si>
    <t>114020020210005</t>
  </si>
  <si>
    <t>542010020150009</t>
  </si>
  <si>
    <t>114020020220002</t>
  </si>
  <si>
    <t>542010020220012</t>
  </si>
  <si>
    <t>114020020220003</t>
  </si>
  <si>
    <t>542010020220013</t>
  </si>
  <si>
    <t>128010020220001</t>
  </si>
  <si>
    <t>114020020220004</t>
  </si>
  <si>
    <t>114020020220005</t>
  </si>
  <si>
    <t>114020020220006</t>
  </si>
  <si>
    <t>114020020220007</t>
  </si>
  <si>
    <t>128010020220002</t>
  </si>
  <si>
    <t>126000020220001</t>
  </si>
  <si>
    <t>123050020220001</t>
  </si>
  <si>
    <t>Summe der finanzierbaren Investitionen (Verwaltungsvorschlag)</t>
  </si>
  <si>
    <t>zusätzl. Kredite - Änderungsanträge</t>
  </si>
  <si>
    <t>128010020220003</t>
  </si>
  <si>
    <t>114020020240001</t>
  </si>
  <si>
    <t>217010620220002</t>
  </si>
  <si>
    <t>221010620230001</t>
  </si>
  <si>
    <t>231010220220001</t>
  </si>
  <si>
    <t>126010320230002</t>
  </si>
  <si>
    <t>221010920230001</t>
  </si>
  <si>
    <t>542010020230003</t>
  </si>
  <si>
    <t>542010020220018</t>
  </si>
  <si>
    <t>114020020240002</t>
  </si>
  <si>
    <t>542010020230004</t>
  </si>
  <si>
    <t>542010020220019</t>
  </si>
  <si>
    <t>542010020240001</t>
  </si>
  <si>
    <t>542010020220020</t>
  </si>
  <si>
    <t>542010020240002</t>
  </si>
  <si>
    <t>542010020220021</t>
  </si>
  <si>
    <t>217010620240001</t>
  </si>
  <si>
    <t>542010020220022</t>
  </si>
  <si>
    <t>542010020220023</t>
  </si>
  <si>
    <t>542010020230005</t>
  </si>
  <si>
    <t>542010020220024</t>
  </si>
  <si>
    <t>251010020220001</t>
  </si>
  <si>
    <t>542010020230006</t>
  </si>
  <si>
    <t>542010020240003</t>
  </si>
  <si>
    <t>542010020230008</t>
  </si>
  <si>
    <t>542010020230007</t>
  </si>
  <si>
    <t>542010020230009</t>
  </si>
  <si>
    <t>542010020230010</t>
  </si>
  <si>
    <t>542010020230011</t>
  </si>
  <si>
    <t>542020020240001</t>
  </si>
  <si>
    <t>Summe der finanzierbaren Investitionen (nach Kreistagsbeschluss)</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</si>
</sst>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4">
    <numFmt numFmtId="164" formatCode="_-* #,##0.00\ _€_-;\-* #,##0.00\ _€_-;_-* &quot;-&quot;??\ _€_-;_-@_-"/>
    <numFmt numFmtId="165" formatCode="_-* #,##0\ _€_-;\-* #,##0\ _€_-;_-* &quot;-&quot;??\ _€_-;_-@_-"/>
    <numFmt numFmtId="166" formatCode="0######"/>
    <numFmt numFmtId="167" formatCode="_-* #,##0.000000\ _€_-;\-* #,##0.000000\ _€_-;_-* &quot;-&quot;??\ _€_-;_-@_-"/>
  </numFmts>
  <fonts count="33" x14ac:knownFonts="1">
    <font>
      <sz val="10"/>
      <name val="Arial"/>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1"/>
      <color theme="1"/>
      <name val="Calibri"/>
      <family val="2"/>
      <scheme val="minor"/>
    </font>
    <font>
      <sz val="10"/>
      <name val="Arial"/>
      <family val="2"/>
    </font>
    <font>
      <b/>
      <sz val="8"/>
      <name val="Arial"/>
      <family val="2"/>
    </font>
    <font>
      <sz val="8"/>
      <name val="Arial"/>
      <family val="2"/>
    </font>
    <font>
      <sz val="8"/>
      <name val="Arial"/>
      <family val="2"/>
    </font>
    <font>
      <b/>
      <sz val="10"/>
      <name val="Arial"/>
      <family val="2"/>
    </font>
    <font>
      <b/>
      <sz val="12"/>
      <name val="Arial"/>
      <family val="2"/>
    </font>
    <font>
      <sz val="11"/>
      <color theme="1"/>
      <name val="Calibri"/>
      <family val="2"/>
      <scheme val="minor"/>
    </font>
    <font>
      <sz val="8"/>
      <color rgb="FF0070C0"/>
      <name val="Arial"/>
      <family val="2"/>
    </font>
    <font>
      <sz val="11"/>
      <name val="Calibri"/>
      <family val="2"/>
      <scheme val="minor"/>
    </font>
    <font>
      <b/>
      <sz val="10"/>
      <name val="Calibri"/>
      <family val="2"/>
      <scheme val="minor"/>
    </font>
    <font>
      <b/>
      <sz val="11"/>
      <name val="Calibri"/>
      <family val="2"/>
      <scheme val="minor"/>
    </font>
    <font>
      <sz val="10"/>
      <color theme="0" tint="-0.34998626667073579"/>
      <name val="Arial"/>
      <family val="2"/>
    </font>
    <font>
      <sz val="10"/>
      <name val="Arial"/>
      <family val="2"/>
    </font>
    <font>
      <sz val="10"/>
      <color theme="1"/>
      <name val="Arial"/>
      <family val="2"/>
    </font>
    <font>
      <sz val="10"/>
      <color rgb="FFFF0000"/>
      <name val="Arial"/>
      <family val="2"/>
    </font>
    <font>
      <sz val="9"/>
      <color indexed="81"/>
      <name val="Segoe UI"/>
      <charset val="1"/>
    </font>
    <font>
      <b/>
      <sz val="9"/>
      <color indexed="81"/>
      <name val="Segoe UI"/>
      <charset val="1"/>
    </font>
    <font>
      <b/>
      <sz val="8"/>
      <color rgb="FF0070C0"/>
      <name val="Arial"/>
      <family val="2"/>
    </font>
  </fonts>
  <fills count="14">
    <fill>
      <patternFill patternType="none"/>
    </fill>
    <fill>
      <patternFill patternType="gray125"/>
    </fill>
    <fill>
      <patternFill patternType="solid">
        <fgColor indexed="22"/>
        <bgColor indexed="64"/>
      </patternFill>
    </fill>
    <fill>
      <patternFill patternType="solid">
        <fgColor theme="0" tint="-0.14999847407452621"/>
        <bgColor indexed="64"/>
      </patternFill>
    </fill>
    <fill>
      <patternFill patternType="gray0625">
        <fgColor theme="3" tint="0.59996337778862885"/>
        <bgColor theme="0" tint="-0.1498764000366222"/>
      </patternFill>
    </fill>
    <fill>
      <patternFill patternType="gray0625">
        <fgColor theme="3" tint="0.59996337778862885"/>
        <bgColor indexed="22"/>
      </patternFill>
    </fill>
    <fill>
      <patternFill patternType="solid">
        <fgColor theme="0" tint="-4.9989318521683403E-2"/>
        <bgColor indexed="64"/>
      </patternFill>
    </fill>
    <fill>
      <patternFill patternType="solid">
        <fgColor theme="0" tint="-0.249977111117893"/>
        <bgColor indexed="64"/>
      </patternFill>
    </fill>
    <fill>
      <patternFill patternType="solid">
        <fgColor theme="9" tint="-0.249977111117893"/>
        <bgColor indexed="64"/>
      </patternFill>
    </fill>
    <fill>
      <patternFill patternType="solid">
        <fgColor rgb="FF92D050"/>
        <bgColor indexed="64"/>
      </patternFill>
    </fill>
    <fill>
      <patternFill patternType="solid">
        <fgColor rgb="FF00B0F0"/>
        <bgColor indexed="64"/>
      </patternFill>
    </fill>
    <fill>
      <patternFill patternType="solid">
        <fgColor rgb="FFC0C0C0"/>
        <bgColor indexed="64"/>
      </patternFill>
    </fill>
    <fill>
      <patternFill patternType="solid">
        <fgColor theme="0"/>
        <bgColor indexed="64"/>
      </patternFill>
    </fill>
    <fill>
      <patternFill patternType="solid">
        <fgColor rgb="FFFFC000"/>
        <bgColor indexed="64"/>
      </patternFill>
    </fill>
  </fills>
  <borders count="90">
    <border>
      <left/>
      <right/>
      <top/>
      <bottom/>
      <diagonal/>
    </border>
    <border>
      <left style="thin">
        <color auto="1"/>
      </left>
      <right style="thin">
        <color auto="1"/>
      </right>
      <top style="thin">
        <color auto="1"/>
      </top>
      <bottom style="thin">
        <color auto="1"/>
      </bottom>
      <diagonal/>
    </border>
    <border>
      <left/>
      <right style="thin">
        <color auto="1"/>
      </right>
      <top style="thin">
        <color auto="1"/>
      </top>
      <bottom style="thin">
        <color auto="1"/>
      </bottom>
      <diagonal/>
    </border>
    <border>
      <left style="medium">
        <color auto="1"/>
      </left>
      <right style="thin">
        <color auto="1"/>
      </right>
      <top style="thin">
        <color auto="1"/>
      </top>
      <bottom style="thin">
        <color auto="1"/>
      </bottom>
      <diagonal/>
    </border>
    <border>
      <left style="medium">
        <color auto="1"/>
      </left>
      <right style="medium">
        <color auto="1"/>
      </right>
      <top style="thin">
        <color auto="1"/>
      </top>
      <bottom style="thin">
        <color auto="1"/>
      </bottom>
      <diagonal/>
    </border>
    <border>
      <left style="thin">
        <color auto="1"/>
      </left>
      <right style="medium">
        <color auto="1"/>
      </right>
      <top style="medium">
        <color auto="1"/>
      </top>
      <bottom style="thin">
        <color auto="1"/>
      </bottom>
      <diagonal/>
    </border>
    <border>
      <left/>
      <right style="thin">
        <color auto="1"/>
      </right>
      <top style="medium">
        <color auto="1"/>
      </top>
      <bottom style="thin">
        <color auto="1"/>
      </bottom>
      <diagonal/>
    </border>
    <border>
      <left style="thin">
        <color auto="1"/>
      </left>
      <right style="medium">
        <color auto="1"/>
      </right>
      <top/>
      <bottom style="thin">
        <color auto="1"/>
      </bottom>
      <diagonal/>
    </border>
    <border>
      <left/>
      <right style="thin">
        <color auto="1"/>
      </right>
      <top/>
      <bottom style="thin">
        <color auto="1"/>
      </bottom>
      <diagonal/>
    </border>
    <border>
      <left style="thin">
        <color auto="1"/>
      </left>
      <right style="thin">
        <color auto="1"/>
      </right>
      <top/>
      <bottom style="thin">
        <color auto="1"/>
      </bottom>
      <diagonal/>
    </border>
    <border>
      <left style="thin">
        <color auto="1"/>
      </left>
      <right style="medium">
        <color auto="1"/>
      </right>
      <top style="thin">
        <color auto="1"/>
      </top>
      <bottom style="medium">
        <color auto="1"/>
      </bottom>
      <diagonal/>
    </border>
    <border>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medium">
        <color auto="1"/>
      </left>
      <right style="medium">
        <color auto="1"/>
      </right>
      <top style="medium">
        <color auto="1"/>
      </top>
      <bottom/>
      <diagonal/>
    </border>
    <border>
      <left style="medium">
        <color auto="1"/>
      </left>
      <right style="medium">
        <color auto="1"/>
      </right>
      <top style="medium">
        <color auto="1"/>
      </top>
      <bottom style="thin">
        <color auto="1"/>
      </bottom>
      <diagonal/>
    </border>
    <border>
      <left/>
      <right/>
      <top style="medium">
        <color auto="1"/>
      </top>
      <bottom style="thin">
        <color auto="1"/>
      </bottom>
      <diagonal/>
    </border>
    <border>
      <left/>
      <right/>
      <top style="thin">
        <color auto="1"/>
      </top>
      <bottom style="thin">
        <color auto="1"/>
      </bottom>
      <diagonal/>
    </border>
    <border>
      <left style="medium">
        <color auto="1"/>
      </left>
      <right style="medium">
        <color auto="1"/>
      </right>
      <top style="thin">
        <color auto="1"/>
      </top>
      <bottom style="medium">
        <color auto="1"/>
      </bottom>
      <diagonal/>
    </border>
    <border>
      <left/>
      <right/>
      <top style="thin">
        <color auto="1"/>
      </top>
      <bottom style="medium">
        <color auto="1"/>
      </bottom>
      <diagonal/>
    </border>
    <border>
      <left style="medium">
        <color auto="1"/>
      </left>
      <right style="thin">
        <color auto="1"/>
      </right>
      <top/>
      <bottom style="medium">
        <color auto="1"/>
      </bottom>
      <diagonal/>
    </border>
    <border>
      <left style="thin">
        <color auto="1"/>
      </left>
      <right style="medium">
        <color auto="1"/>
      </right>
      <top style="thin">
        <color auto="1"/>
      </top>
      <bottom style="thin">
        <color auto="1"/>
      </bottom>
      <diagonal/>
    </border>
    <border>
      <left/>
      <right style="thin">
        <color auto="1"/>
      </right>
      <top style="medium">
        <color auto="1"/>
      </top>
      <bottom style="medium">
        <color auto="1"/>
      </bottom>
      <diagonal/>
    </border>
    <border>
      <left style="medium">
        <color auto="1"/>
      </left>
      <right style="thin">
        <color auto="1"/>
      </right>
      <top style="thin">
        <color auto="1"/>
      </top>
      <bottom style="medium">
        <color auto="1"/>
      </bottom>
      <diagonal/>
    </border>
    <border>
      <left style="medium">
        <color auto="1"/>
      </left>
      <right style="thin">
        <color auto="1"/>
      </right>
      <top/>
      <bottom style="thin">
        <color auto="1"/>
      </bottom>
      <diagonal/>
    </border>
    <border>
      <left style="medium">
        <color auto="1"/>
      </left>
      <right style="thin">
        <color auto="1"/>
      </right>
      <top style="medium">
        <color auto="1"/>
      </top>
      <bottom style="medium">
        <color auto="1"/>
      </bottom>
      <diagonal/>
    </border>
    <border>
      <left style="thin">
        <color auto="1"/>
      </left>
      <right style="medium">
        <color auto="1"/>
      </right>
      <top style="medium">
        <color auto="1"/>
      </top>
      <bottom style="medium">
        <color auto="1"/>
      </bottom>
      <diagonal/>
    </border>
    <border>
      <left style="thin">
        <color auto="1"/>
      </left>
      <right style="thin">
        <color auto="1"/>
      </right>
      <top style="medium">
        <color auto="1"/>
      </top>
      <bottom style="medium">
        <color auto="1"/>
      </bottom>
      <diagonal/>
    </border>
    <border>
      <left style="thin">
        <color auto="1"/>
      </left>
      <right style="thin">
        <color auto="1"/>
      </right>
      <top/>
      <bottom style="medium">
        <color auto="1"/>
      </bottom>
      <diagonal/>
    </border>
    <border>
      <left style="thin">
        <color auto="1"/>
      </left>
      <right/>
      <top style="medium">
        <color auto="1"/>
      </top>
      <bottom style="medium">
        <color auto="1"/>
      </bottom>
      <diagonal/>
    </border>
    <border>
      <left/>
      <right style="medium">
        <color auto="1"/>
      </right>
      <top style="thin">
        <color auto="1"/>
      </top>
      <bottom style="medium">
        <color auto="1"/>
      </bottom>
      <diagonal/>
    </border>
    <border>
      <left style="hair">
        <color auto="1"/>
      </left>
      <right style="hair">
        <color auto="1"/>
      </right>
      <top style="hair">
        <color auto="1"/>
      </top>
      <bottom style="hair">
        <color auto="1"/>
      </bottom>
      <diagonal/>
    </border>
    <border>
      <left/>
      <right style="hair">
        <color auto="1"/>
      </right>
      <top style="hair">
        <color auto="1"/>
      </top>
      <bottom style="hair">
        <color auto="1"/>
      </bottom>
      <diagonal/>
    </border>
    <border>
      <left style="thin">
        <color indexed="64"/>
      </left>
      <right style="thin">
        <color auto="1"/>
      </right>
      <top style="thin">
        <color indexed="64"/>
      </top>
      <bottom/>
      <diagonal/>
    </border>
    <border>
      <left style="thin">
        <color indexed="64"/>
      </left>
      <right style="hair">
        <color auto="1"/>
      </right>
      <top style="hair">
        <color auto="1"/>
      </top>
      <bottom style="hair">
        <color auto="1"/>
      </bottom>
      <diagonal/>
    </border>
    <border>
      <left style="hair">
        <color auto="1"/>
      </left>
      <right style="thin">
        <color indexed="64"/>
      </right>
      <top style="hair">
        <color auto="1"/>
      </top>
      <bottom style="hair">
        <color auto="1"/>
      </bottom>
      <diagonal/>
    </border>
    <border>
      <left style="thin">
        <color indexed="64"/>
      </left>
      <right style="hair">
        <color auto="1"/>
      </right>
      <top style="hair">
        <color auto="1"/>
      </top>
      <bottom style="thin">
        <color indexed="64"/>
      </bottom>
      <diagonal/>
    </border>
    <border>
      <left style="hair">
        <color auto="1"/>
      </left>
      <right style="hair">
        <color auto="1"/>
      </right>
      <top style="hair">
        <color auto="1"/>
      </top>
      <bottom style="thin">
        <color indexed="64"/>
      </bottom>
      <diagonal/>
    </border>
    <border>
      <left style="hair">
        <color auto="1"/>
      </left>
      <right style="thin">
        <color indexed="64"/>
      </right>
      <top style="hair">
        <color auto="1"/>
      </top>
      <bottom style="thin">
        <color indexed="64"/>
      </bottom>
      <diagonal/>
    </border>
    <border>
      <left style="thin">
        <color indexed="64"/>
      </left>
      <right style="hair">
        <color auto="1"/>
      </right>
      <top style="thin">
        <color indexed="64"/>
      </top>
      <bottom style="hair">
        <color auto="1"/>
      </bottom>
      <diagonal/>
    </border>
    <border>
      <left style="hair">
        <color auto="1"/>
      </left>
      <right style="hair">
        <color auto="1"/>
      </right>
      <top style="thin">
        <color indexed="64"/>
      </top>
      <bottom style="hair">
        <color auto="1"/>
      </bottom>
      <diagonal/>
    </border>
    <border>
      <left style="hair">
        <color auto="1"/>
      </left>
      <right style="thin">
        <color indexed="64"/>
      </right>
      <top style="thin">
        <color indexed="64"/>
      </top>
      <bottom style="hair">
        <color auto="1"/>
      </bottom>
      <diagonal/>
    </border>
    <border>
      <left style="thin">
        <color indexed="64"/>
      </left>
      <right style="hair">
        <color auto="1"/>
      </right>
      <top/>
      <bottom style="hair">
        <color auto="1"/>
      </bottom>
      <diagonal/>
    </border>
    <border>
      <left style="hair">
        <color auto="1"/>
      </left>
      <right style="thin">
        <color indexed="64"/>
      </right>
      <top/>
      <bottom style="hair">
        <color auto="1"/>
      </bottom>
      <diagonal/>
    </border>
    <border>
      <left style="thin">
        <color indexed="64"/>
      </left>
      <right style="hair">
        <color auto="1"/>
      </right>
      <top style="thin">
        <color indexed="64"/>
      </top>
      <bottom style="thin">
        <color indexed="64"/>
      </bottom>
      <diagonal/>
    </border>
    <border>
      <left style="hair">
        <color auto="1"/>
      </left>
      <right style="hair">
        <color auto="1"/>
      </right>
      <top style="thin">
        <color indexed="64"/>
      </top>
      <bottom style="thin">
        <color indexed="64"/>
      </bottom>
      <diagonal/>
    </border>
    <border>
      <left style="hair">
        <color auto="1"/>
      </left>
      <right style="thin">
        <color indexed="64"/>
      </right>
      <top style="thin">
        <color indexed="64"/>
      </top>
      <bottom style="thin">
        <color indexed="64"/>
      </bottom>
      <diagonal/>
    </border>
    <border>
      <left/>
      <right style="hair">
        <color auto="1"/>
      </right>
      <top/>
      <bottom style="hair">
        <color auto="1"/>
      </bottom>
      <diagonal/>
    </border>
    <border>
      <left/>
      <right style="hair">
        <color auto="1"/>
      </right>
      <top style="thin">
        <color indexed="64"/>
      </top>
      <bottom style="thin">
        <color indexed="64"/>
      </bottom>
      <diagonal/>
    </border>
    <border>
      <left/>
      <right style="hair">
        <color auto="1"/>
      </right>
      <top style="hair">
        <color auto="1"/>
      </top>
      <bottom/>
      <diagonal/>
    </border>
    <border>
      <left style="hair">
        <color auto="1"/>
      </left>
      <right style="hair">
        <color auto="1"/>
      </right>
      <top style="hair">
        <color auto="1"/>
      </top>
      <bottom/>
      <diagonal/>
    </border>
    <border>
      <left style="hair">
        <color auto="1"/>
      </left>
      <right/>
      <top style="hair">
        <color auto="1"/>
      </top>
      <bottom style="hair">
        <color auto="1"/>
      </bottom>
      <diagonal/>
    </border>
    <border>
      <left/>
      <right style="hair">
        <color auto="1"/>
      </right>
      <top style="thin">
        <color indexed="64"/>
      </top>
      <bottom style="hair">
        <color auto="1"/>
      </bottom>
      <diagonal/>
    </border>
    <border>
      <left/>
      <right style="hair">
        <color auto="1"/>
      </right>
      <top style="hair">
        <color auto="1"/>
      </top>
      <bottom style="thin">
        <color indexed="64"/>
      </bottom>
      <diagonal/>
    </border>
    <border>
      <left style="thin">
        <color indexed="64"/>
      </left>
      <right style="hair">
        <color auto="1"/>
      </right>
      <top style="hair">
        <color auto="1"/>
      </top>
      <bottom/>
      <diagonal/>
    </border>
    <border>
      <left style="hair">
        <color auto="1"/>
      </left>
      <right style="thin">
        <color indexed="64"/>
      </right>
      <top style="hair">
        <color auto="1"/>
      </top>
      <bottom/>
      <diagonal/>
    </border>
    <border>
      <left style="hair">
        <color auto="1"/>
      </left>
      <right/>
      <top style="thin">
        <color indexed="64"/>
      </top>
      <bottom style="thin">
        <color indexed="64"/>
      </bottom>
      <diagonal/>
    </border>
    <border>
      <left style="hair">
        <color auto="1"/>
      </left>
      <right/>
      <top/>
      <bottom style="hair">
        <color auto="1"/>
      </bottom>
      <diagonal/>
    </border>
    <border>
      <left style="hair">
        <color auto="1"/>
      </left>
      <right/>
      <top style="hair">
        <color auto="1"/>
      </top>
      <bottom/>
      <diagonal/>
    </border>
    <border>
      <left style="hair">
        <color auto="1"/>
      </left>
      <right/>
      <top style="thin">
        <color indexed="64"/>
      </top>
      <bottom style="hair">
        <color auto="1"/>
      </bottom>
      <diagonal/>
    </border>
    <border>
      <left style="hair">
        <color auto="1"/>
      </left>
      <right/>
      <top style="hair">
        <color auto="1"/>
      </top>
      <bottom style="thin">
        <color indexed="64"/>
      </bottom>
      <diagonal/>
    </border>
    <border>
      <left style="thin">
        <color indexed="64"/>
      </left>
      <right style="thin">
        <color indexed="64"/>
      </right>
      <top style="thin">
        <color indexed="64"/>
      </top>
      <bottom style="hair">
        <color auto="1"/>
      </bottom>
      <diagonal/>
    </border>
    <border>
      <left style="thin">
        <color indexed="64"/>
      </left>
      <right style="thin">
        <color indexed="64"/>
      </right>
      <top style="hair">
        <color auto="1"/>
      </top>
      <bottom style="hair">
        <color auto="1"/>
      </bottom>
      <diagonal/>
    </border>
    <border>
      <left style="thin">
        <color indexed="64"/>
      </left>
      <right style="thin">
        <color indexed="64"/>
      </right>
      <top style="hair">
        <color auto="1"/>
      </top>
      <bottom/>
      <diagonal/>
    </border>
    <border>
      <left style="thin">
        <color indexed="64"/>
      </left>
      <right style="thin">
        <color indexed="64"/>
      </right>
      <top/>
      <bottom style="hair">
        <color auto="1"/>
      </bottom>
      <diagonal/>
    </border>
    <border>
      <left style="thin">
        <color indexed="64"/>
      </left>
      <right style="thin">
        <color indexed="64"/>
      </right>
      <top style="hair">
        <color auto="1"/>
      </top>
      <bottom style="thin">
        <color indexed="64"/>
      </bottom>
      <diagonal/>
    </border>
    <border>
      <left style="hair">
        <color auto="1"/>
      </left>
      <right style="thin">
        <color indexed="64"/>
      </right>
      <top style="thin">
        <color indexed="64"/>
      </top>
      <bottom/>
      <diagonal/>
    </border>
    <border>
      <left style="hair">
        <color auto="1"/>
      </left>
      <right style="hair">
        <color auto="1"/>
      </right>
      <top style="thin">
        <color indexed="64"/>
      </top>
      <bottom/>
      <diagonal/>
    </border>
    <border>
      <left/>
      <right/>
      <top/>
      <bottom style="hair">
        <color auto="1"/>
      </bottom>
      <diagonal/>
    </border>
    <border>
      <left/>
      <right/>
      <top style="hair">
        <color auto="1"/>
      </top>
      <bottom style="hair">
        <color auto="1"/>
      </bottom>
      <diagonal/>
    </border>
    <border>
      <left/>
      <right/>
      <top style="thin">
        <color indexed="64"/>
      </top>
      <bottom style="hair">
        <color auto="1"/>
      </bottom>
      <diagonal/>
    </border>
    <border>
      <left style="hair">
        <color auto="1"/>
      </left>
      <right style="hair">
        <color auto="1"/>
      </right>
      <top/>
      <bottom style="hair">
        <color auto="1"/>
      </bottom>
      <diagonal/>
    </border>
    <border>
      <left style="thin">
        <color indexed="64"/>
      </left>
      <right style="hair">
        <color auto="1"/>
      </right>
      <top style="hair">
        <color auto="1"/>
      </top>
      <bottom style="thick">
        <color rgb="FFFF0000"/>
      </bottom>
      <diagonal/>
    </border>
    <border>
      <left style="thin">
        <color indexed="64"/>
      </left>
      <right style="hair">
        <color auto="1"/>
      </right>
      <top/>
      <bottom/>
      <diagonal/>
    </border>
    <border>
      <left style="hair">
        <color auto="1"/>
      </left>
      <right style="hair">
        <color auto="1"/>
      </right>
      <top/>
      <bottom/>
      <diagonal/>
    </border>
    <border>
      <left style="hair">
        <color auto="1"/>
      </left>
      <right style="thin">
        <color indexed="64"/>
      </right>
      <top style="thick">
        <color rgb="FFFF0000"/>
      </top>
      <bottom style="thick">
        <color rgb="FFFF0000"/>
      </bottom>
      <diagonal/>
    </border>
    <border>
      <left style="hair">
        <color auto="1"/>
      </left>
      <right style="hair">
        <color auto="1"/>
      </right>
      <top style="thick">
        <color rgb="FFFF0000"/>
      </top>
      <bottom style="thick">
        <color rgb="FFFF0000"/>
      </bottom>
      <diagonal/>
    </border>
    <border>
      <left/>
      <right/>
      <top style="thick">
        <color rgb="FFFF0000"/>
      </top>
      <bottom style="thick">
        <color rgb="FFFF0000"/>
      </bottom>
      <diagonal/>
    </border>
    <border>
      <left style="thin">
        <color indexed="64"/>
      </left>
      <right style="hair">
        <color auto="1"/>
      </right>
      <top style="thick">
        <color rgb="FFFF0000"/>
      </top>
      <bottom style="thick">
        <color rgb="FFFF0000"/>
      </bottom>
      <diagonal/>
    </border>
    <border>
      <left/>
      <right style="hair">
        <color auto="1"/>
      </right>
      <top style="thick">
        <color rgb="FFFF0000"/>
      </top>
      <bottom style="thick">
        <color rgb="FFFF0000"/>
      </bottom>
      <diagonal/>
    </border>
    <border>
      <left style="hair">
        <color auto="1"/>
      </left>
      <right style="thin">
        <color indexed="64"/>
      </right>
      <top/>
      <bottom/>
      <diagonal/>
    </border>
    <border>
      <left style="thin">
        <color indexed="64"/>
      </left>
      <right/>
      <top style="thick">
        <color rgb="FFFF0000"/>
      </top>
      <bottom style="thick">
        <color rgb="FFFF0000"/>
      </bottom>
      <diagonal/>
    </border>
    <border>
      <left/>
      <right style="thin">
        <color indexed="64"/>
      </right>
      <top style="thick">
        <color rgb="FFFF0000"/>
      </top>
      <bottom style="thick">
        <color rgb="FFFF0000"/>
      </bottom>
      <diagonal/>
    </border>
    <border>
      <left/>
      <right/>
      <top style="hair">
        <color auto="1"/>
      </top>
      <bottom/>
      <diagonal/>
    </border>
    <border>
      <left style="thin">
        <color indexed="64"/>
      </left>
      <right style="hair">
        <color auto="1"/>
      </right>
      <top style="thin">
        <color indexed="64"/>
      </top>
      <bottom/>
      <diagonal/>
    </border>
    <border>
      <left style="thin">
        <color indexed="64"/>
      </left>
      <right style="hair">
        <color auto="1"/>
      </right>
      <top style="thick">
        <color rgb="FFFF0000"/>
      </top>
      <bottom style="hair">
        <color indexed="64"/>
      </bottom>
      <diagonal/>
    </border>
    <border>
      <left style="thin">
        <color indexed="64"/>
      </left>
      <right style="hair">
        <color auto="1"/>
      </right>
      <top/>
      <bottom style="thin">
        <color indexed="64"/>
      </bottom>
      <diagonal/>
    </border>
    <border>
      <left style="thin">
        <color indexed="64"/>
      </left>
      <right/>
      <top/>
      <bottom style="thin">
        <color indexed="64"/>
      </bottom>
      <diagonal/>
    </border>
    <border>
      <left/>
      <right/>
      <top/>
      <bottom style="thin">
        <color indexed="64"/>
      </bottom>
      <diagonal/>
    </border>
    <border>
      <left style="thick">
        <color rgb="FFFF0000"/>
      </left>
      <right/>
      <top style="thick">
        <color rgb="FFFF0000"/>
      </top>
      <bottom style="thick">
        <color rgb="FFFF0000"/>
      </bottom>
      <diagonal/>
    </border>
    <border>
      <left style="hair">
        <color auto="1"/>
      </left>
      <right/>
      <top style="thick">
        <color rgb="FFFF0000"/>
      </top>
      <bottom style="thick">
        <color rgb="FFFF0000"/>
      </bottom>
      <diagonal/>
    </border>
  </borders>
  <cellStyleXfs count="7179">
    <xf numFmtId="0" fontId="0" fillId="0" borderId="0"/>
    <xf numFmtId="164" fontId="15" fillId="0" borderId="0" applyFont="0" applyFill="0" applyBorder="0" applyAlignment="0" applyProtection="0"/>
    <xf numFmtId="164" fontId="15" fillId="0" borderId="0" applyFont="0" applyFill="0" applyBorder="0" applyAlignment="0" applyProtection="0"/>
    <xf numFmtId="0" fontId="21" fillId="0" borderId="0"/>
    <xf numFmtId="0" fontId="15" fillId="0" borderId="0"/>
    <xf numFmtId="0" fontId="15" fillId="0" borderId="0"/>
    <xf numFmtId="0" fontId="15" fillId="0" borderId="0"/>
    <xf numFmtId="0" fontId="14" fillId="0" borderId="0"/>
    <xf numFmtId="9" fontId="15" fillId="0" borderId="0" applyFont="0" applyFill="0" applyBorder="0" applyAlignment="0" applyProtection="0"/>
    <xf numFmtId="0" fontId="14" fillId="0" borderId="0"/>
    <xf numFmtId="0" fontId="14" fillId="0" borderId="0"/>
    <xf numFmtId="0" fontId="14" fillId="0" borderId="0"/>
    <xf numFmtId="0" fontId="14" fillId="0" borderId="0"/>
    <xf numFmtId="0" fontId="14" fillId="0" borderId="0"/>
    <xf numFmtId="0" fontId="14" fillId="0" borderId="0"/>
    <xf numFmtId="0" fontId="15" fillId="0" borderId="0"/>
    <xf numFmtId="0" fontId="14" fillId="0" borderId="0"/>
    <xf numFmtId="0" fontId="14" fillId="0" borderId="0"/>
    <xf numFmtId="0" fontId="14" fillId="0" borderId="0"/>
    <xf numFmtId="0" fontId="14" fillId="0" borderId="0"/>
    <xf numFmtId="0" fontId="14" fillId="0" borderId="0"/>
    <xf numFmtId="0" fontId="15" fillId="0" borderId="0"/>
    <xf numFmtId="0" fontId="13" fillId="0" borderId="0"/>
    <xf numFmtId="0" fontId="12" fillId="0" borderId="0"/>
    <xf numFmtId="0" fontId="12" fillId="0" borderId="0"/>
    <xf numFmtId="0" fontId="11" fillId="0" borderId="0"/>
    <xf numFmtId="0" fontId="11" fillId="0" borderId="0"/>
    <xf numFmtId="0" fontId="11" fillId="0" borderId="0"/>
    <xf numFmtId="0" fontId="10" fillId="0" borderId="0"/>
    <xf numFmtId="164" fontId="10" fillId="0" borderId="0" applyFont="0" applyFill="0" applyBorder="0" applyAlignment="0" applyProtection="0"/>
    <xf numFmtId="0" fontId="10" fillId="0" borderId="0"/>
    <xf numFmtId="0" fontId="15" fillId="0" borderId="0"/>
    <xf numFmtId="0" fontId="9" fillId="0" borderId="0"/>
    <xf numFmtId="0" fontId="15"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164" fontId="9" fillId="0" borderId="0" applyFont="0" applyFill="0" applyBorder="0" applyAlignment="0" applyProtection="0"/>
    <xf numFmtId="0" fontId="9"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4" fontId="8" fillId="0" borderId="0" applyFont="0" applyFill="0" applyBorder="0" applyAlignment="0" applyProtection="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0" fontId="8" fillId="0" borderId="0"/>
    <xf numFmtId="164" fontId="8" fillId="0" borderId="0" applyFont="0" applyFill="0" applyBorder="0" applyAlignment="0" applyProtection="0"/>
    <xf numFmtId="0" fontId="8"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0" fontId="7" fillId="0" borderId="0"/>
    <xf numFmtId="164" fontId="7" fillId="0" borderId="0" applyFont="0" applyFill="0" applyBorder="0" applyAlignment="0" applyProtection="0"/>
    <xf numFmtId="0" fontId="7"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4" fontId="6" fillId="0" borderId="0" applyFont="0" applyFill="0" applyBorder="0" applyAlignment="0" applyProtection="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0" fontId="6" fillId="0" borderId="0"/>
    <xf numFmtId="164" fontId="6" fillId="0" borderId="0" applyFont="0" applyFill="0" applyBorder="0" applyAlignment="0" applyProtection="0"/>
    <xf numFmtId="0" fontId="6"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4" fontId="5" fillId="0" borderId="0" applyFont="0" applyFill="0" applyBorder="0" applyAlignment="0" applyProtection="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0" fontId="5" fillId="0" borderId="0"/>
    <xf numFmtId="164" fontId="5" fillId="0" borderId="0" applyFont="0" applyFill="0" applyBorder="0" applyAlignment="0" applyProtection="0"/>
    <xf numFmtId="0" fontId="5" fillId="0" borderId="0"/>
    <xf numFmtId="9" fontId="27" fillId="0" borderId="0" applyFont="0" applyFill="0" applyBorder="0" applyAlignment="0" applyProtection="0"/>
    <xf numFmtId="0" fontId="28"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0" fontId="4" fillId="0" borderId="0"/>
    <xf numFmtId="164" fontId="4" fillId="0" borderId="0" applyFont="0" applyFill="0" applyBorder="0" applyAlignment="0" applyProtection="0"/>
    <xf numFmtId="0" fontId="4"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3" fillId="0" borderId="0"/>
    <xf numFmtId="0" fontId="2" fillId="0" borderId="0"/>
    <xf numFmtId="0" fontId="15" fillId="0" borderId="0"/>
    <xf numFmtId="164" fontId="1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9" fontId="15"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0" fontId="2" fillId="0" borderId="0"/>
    <xf numFmtId="164" fontId="2" fillId="0" borderId="0" applyFont="0" applyFill="0" applyBorder="0" applyAlignment="0" applyProtection="0"/>
    <xf numFmtId="0" fontId="2" fillId="0" borderId="0"/>
    <xf numFmtId="0" fontId="15" fillId="0" borderId="0"/>
    <xf numFmtId="0" fontId="28"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164" fontId="1" fillId="0" borderId="0" applyFont="0" applyFill="0" applyBorder="0" applyAlignment="0" applyProtection="0"/>
    <xf numFmtId="0" fontId="1" fillId="0" borderId="0"/>
  </cellStyleXfs>
  <cellXfs count="444">
    <xf numFmtId="0" fontId="0" fillId="0" borderId="0" xfId="0"/>
    <xf numFmtId="0" fontId="15" fillId="0" borderId="0" xfId="0" applyFont="1" applyFill="1" applyBorder="1"/>
    <xf numFmtId="0" fontId="15" fillId="0" borderId="0" xfId="0" applyFont="1"/>
    <xf numFmtId="0" fontId="19" fillId="0" borderId="13" xfId="0" applyFont="1" applyBorder="1" applyAlignment="1">
      <alignment horizontal="center"/>
    </xf>
    <xf numFmtId="0" fontId="19" fillId="0" borderId="0" xfId="0" applyFont="1" applyAlignment="1">
      <alignment horizontal="center"/>
    </xf>
    <xf numFmtId="0" fontId="15" fillId="0" borderId="0" xfId="0" applyFont="1" applyBorder="1"/>
    <xf numFmtId="0" fontId="19" fillId="0" borderId="0" xfId="0" applyFont="1" applyAlignment="1">
      <alignment vertical="center"/>
    </xf>
    <xf numFmtId="3" fontId="19" fillId="3" borderId="21" xfId="0" applyNumberFormat="1" applyFont="1" applyFill="1" applyBorder="1" applyAlignment="1">
      <alignment horizontal="center" vertical="center" wrapText="1"/>
    </xf>
    <xf numFmtId="3" fontId="19" fillId="3" borderId="26" xfId="0" applyNumberFormat="1" applyFont="1" applyFill="1" applyBorder="1" applyAlignment="1">
      <alignment horizontal="center" vertical="center" wrapText="1"/>
    </xf>
    <xf numFmtId="0" fontId="15" fillId="0" borderId="1" xfId="0" applyFont="1" applyBorder="1"/>
    <xf numFmtId="165" fontId="19" fillId="4" borderId="22" xfId="1" applyNumberFormat="1" applyFont="1" applyFill="1" applyBorder="1" applyAlignment="1">
      <alignment vertical="center"/>
    </xf>
    <xf numFmtId="165" fontId="19" fillId="4" borderId="11" xfId="1" applyNumberFormat="1" applyFont="1" applyFill="1" applyBorder="1" applyAlignment="1">
      <alignment vertical="center"/>
    </xf>
    <xf numFmtId="165" fontId="15" fillId="0" borderId="0" xfId="1" applyNumberFormat="1" applyFont="1" applyBorder="1"/>
    <xf numFmtId="165" fontId="15" fillId="0" borderId="0" xfId="1" applyNumberFormat="1" applyFont="1"/>
    <xf numFmtId="165" fontId="15" fillId="0" borderId="14" xfId="1" applyNumberFormat="1" applyFont="1" applyBorder="1"/>
    <xf numFmtId="165" fontId="15" fillId="0" borderId="15" xfId="1" applyNumberFormat="1" applyFont="1" applyBorder="1"/>
    <xf numFmtId="165" fontId="15" fillId="0" borderId="4" xfId="1" applyNumberFormat="1" applyFont="1" applyBorder="1"/>
    <xf numFmtId="165" fontId="15" fillId="0" borderId="16" xfId="1" applyNumberFormat="1" applyFont="1" applyBorder="1"/>
    <xf numFmtId="165" fontId="15" fillId="0" borderId="17" xfId="1" applyNumberFormat="1" applyFont="1" applyBorder="1"/>
    <xf numFmtId="165" fontId="15" fillId="0" borderId="18" xfId="1" applyNumberFormat="1" applyFont="1" applyBorder="1"/>
    <xf numFmtId="165" fontId="15" fillId="0" borderId="0" xfId="0" applyNumberFormat="1" applyFont="1"/>
    <xf numFmtId="0" fontId="26" fillId="0" borderId="0" xfId="0" applyFont="1"/>
    <xf numFmtId="165" fontId="19" fillId="4" borderId="29" xfId="1" applyNumberFormat="1" applyFont="1" applyFill="1" applyBorder="1" applyAlignment="1">
      <alignment vertical="center"/>
    </xf>
    <xf numFmtId="165" fontId="19" fillId="4" borderId="17" xfId="1" applyNumberFormat="1" applyFont="1" applyFill="1" applyBorder="1" applyAlignment="1">
      <alignment vertical="center"/>
    </xf>
    <xf numFmtId="165" fontId="19" fillId="4" borderId="18" xfId="1" applyNumberFormat="1" applyFont="1" applyFill="1" applyBorder="1" applyAlignment="1">
      <alignment vertical="center"/>
    </xf>
    <xf numFmtId="165" fontId="19" fillId="4" borderId="28" xfId="1" applyNumberFormat="1" applyFont="1" applyFill="1" applyBorder="1" applyAlignment="1">
      <alignment vertical="center"/>
    </xf>
    <xf numFmtId="165" fontId="15" fillId="0" borderId="6" xfId="1" applyNumberFormat="1" applyFont="1" applyBorder="1"/>
    <xf numFmtId="165" fontId="15" fillId="0" borderId="2" xfId="1" applyNumberFormat="1" applyFont="1" applyBorder="1"/>
    <xf numFmtId="165" fontId="15" fillId="0" borderId="11" xfId="1" applyNumberFormat="1" applyFont="1" applyFill="1" applyBorder="1"/>
    <xf numFmtId="0" fontId="16" fillId="2" borderId="26" xfId="0" applyFont="1" applyFill="1" applyBorder="1" applyAlignment="1">
      <alignment horizontal="center" vertical="top" wrapText="1"/>
    </xf>
    <xf numFmtId="0" fontId="15" fillId="0" borderId="0" xfId="0" applyFont="1" applyFill="1" applyBorder="1" applyAlignment="1">
      <alignment vertical="top"/>
    </xf>
    <xf numFmtId="49" fontId="19" fillId="0" borderId="0" xfId="0" applyNumberFormat="1" applyFont="1" applyFill="1" applyBorder="1" applyAlignment="1">
      <alignment horizontal="center" vertical="top" wrapText="1"/>
    </xf>
    <xf numFmtId="0" fontId="19" fillId="0" borderId="0" xfId="0" applyFont="1" applyFill="1" applyBorder="1" applyAlignment="1">
      <alignment horizontal="left" vertical="top" wrapText="1"/>
    </xf>
    <xf numFmtId="0" fontId="15" fillId="0" borderId="0" xfId="0" applyFont="1" applyAlignment="1">
      <alignment horizontal="center" vertical="top" wrapText="1"/>
    </xf>
    <xf numFmtId="0" fontId="19" fillId="0" borderId="0" xfId="0" applyFont="1" applyFill="1" applyBorder="1" applyAlignment="1">
      <alignment horizontal="left" vertical="top"/>
    </xf>
    <xf numFmtId="0" fontId="15" fillId="0" borderId="0" xfId="0" applyFont="1" applyFill="1" applyAlignment="1">
      <alignment horizontal="center" vertical="top" wrapText="1"/>
    </xf>
    <xf numFmtId="0" fontId="15" fillId="0" borderId="0" xfId="0" applyFont="1" applyFill="1" applyBorder="1" applyAlignment="1">
      <alignment horizontal="left" vertical="top" wrapText="1"/>
    </xf>
    <xf numFmtId="49" fontId="15" fillId="0" borderId="0" xfId="0" applyNumberFormat="1" applyFont="1" applyAlignment="1">
      <alignment horizontal="center" vertical="top" wrapText="1"/>
    </xf>
    <xf numFmtId="0" fontId="15" fillId="0" borderId="0" xfId="0" applyFont="1" applyAlignment="1">
      <alignment horizontal="left" vertical="top" wrapText="1"/>
    </xf>
    <xf numFmtId="3" fontId="15" fillId="0" borderId="0" xfId="0" applyNumberFormat="1" applyFont="1" applyAlignment="1">
      <alignment horizontal="center" vertical="top" wrapText="1"/>
    </xf>
    <xf numFmtId="165" fontId="15" fillId="0" borderId="0" xfId="1" applyNumberFormat="1" applyFont="1" applyAlignment="1">
      <alignment horizontal="center" vertical="top" wrapText="1"/>
    </xf>
    <xf numFmtId="49" fontId="15" fillId="0" borderId="0" xfId="0" applyNumberFormat="1" applyFont="1" applyBorder="1" applyAlignment="1">
      <alignment horizontal="center" vertical="top" wrapText="1"/>
    </xf>
    <xf numFmtId="0" fontId="15" fillId="0" borderId="0" xfId="0" applyFont="1" applyBorder="1" applyAlignment="1">
      <alignment horizontal="left" vertical="top" wrapText="1"/>
    </xf>
    <xf numFmtId="165" fontId="15" fillId="0" borderId="0" xfId="0" applyNumberFormat="1" applyFont="1" applyAlignment="1">
      <alignment horizontal="center" vertical="top" wrapText="1"/>
    </xf>
    <xf numFmtId="49" fontId="17" fillId="0" borderId="0" xfId="0" applyNumberFormat="1" applyFont="1" applyFill="1" applyBorder="1" applyAlignment="1">
      <alignment horizontal="center" vertical="top" wrapText="1"/>
    </xf>
    <xf numFmtId="0" fontId="20" fillId="0" borderId="0" xfId="4" applyFont="1" applyBorder="1" applyAlignment="1">
      <alignment vertical="top"/>
    </xf>
    <xf numFmtId="0" fontId="15" fillId="0" borderId="0" xfId="4" applyFont="1" applyAlignment="1">
      <alignment vertical="top"/>
    </xf>
    <xf numFmtId="0" fontId="23" fillId="0" borderId="0" xfId="3" applyFont="1" applyAlignment="1">
      <alignment vertical="top"/>
    </xf>
    <xf numFmtId="0" fontId="16" fillId="2" borderId="24" xfId="4" applyFont="1" applyFill="1" applyBorder="1" applyAlignment="1">
      <alignment horizontal="center" vertical="top" wrapText="1"/>
    </xf>
    <xf numFmtId="0" fontId="16" fillId="2" borderId="26" xfId="4" applyFont="1" applyFill="1" applyBorder="1" applyAlignment="1">
      <alignment horizontal="center" vertical="top" wrapText="1"/>
    </xf>
    <xf numFmtId="49" fontId="16" fillId="2" borderId="25" xfId="4" applyNumberFormat="1" applyFont="1" applyFill="1" applyBorder="1" applyAlignment="1">
      <alignment horizontal="center" vertical="top" wrapText="1"/>
    </xf>
    <xf numFmtId="0" fontId="16" fillId="2" borderId="21" xfId="4" applyFont="1" applyFill="1" applyBorder="1" applyAlignment="1">
      <alignment horizontal="center" vertical="top" wrapText="1"/>
    </xf>
    <xf numFmtId="3" fontId="16" fillId="2" borderId="21" xfId="4" applyNumberFormat="1" applyFont="1" applyFill="1" applyBorder="1" applyAlignment="1">
      <alignment horizontal="center" vertical="top" wrapText="1"/>
    </xf>
    <xf numFmtId="3" fontId="16" fillId="2" borderId="26" xfId="4" applyNumberFormat="1" applyFont="1" applyFill="1" applyBorder="1" applyAlignment="1">
      <alignment horizontal="center" vertical="top" wrapText="1"/>
    </xf>
    <xf numFmtId="0" fontId="15" fillId="0" borderId="0" xfId="4" applyFont="1" applyFill="1" applyAlignment="1">
      <alignment horizontal="center" vertical="top"/>
    </xf>
    <xf numFmtId="0" fontId="17" fillId="0" borderId="23" xfId="4" applyFont="1" applyFill="1" applyBorder="1" applyAlignment="1">
      <alignment horizontal="center" vertical="top" wrapText="1"/>
    </xf>
    <xf numFmtId="49" fontId="17" fillId="0" borderId="9" xfId="4" applyNumberFormat="1" applyFont="1" applyFill="1" applyBorder="1" applyAlignment="1">
      <alignment horizontal="center" vertical="top" wrapText="1"/>
    </xf>
    <xf numFmtId="49" fontId="17" fillId="0" borderId="7" xfId="4" applyNumberFormat="1" applyFont="1" applyFill="1" applyBorder="1" applyAlignment="1">
      <alignment horizontal="center" vertical="top" wrapText="1"/>
    </xf>
    <xf numFmtId="0" fontId="17" fillId="0" borderId="8" xfId="4" applyNumberFormat="1" applyFont="1" applyFill="1" applyBorder="1" applyAlignment="1">
      <alignment horizontal="left" vertical="top" wrapText="1"/>
    </xf>
    <xf numFmtId="0" fontId="16" fillId="0" borderId="7" xfId="4" applyFont="1" applyFill="1" applyBorder="1" applyAlignment="1">
      <alignment horizontal="left" vertical="top" wrapText="1"/>
    </xf>
    <xf numFmtId="3" fontId="17" fillId="0" borderId="8" xfId="4" applyNumberFormat="1" applyFont="1" applyFill="1" applyBorder="1" applyAlignment="1">
      <alignment horizontal="right" vertical="top" wrapText="1"/>
    </xf>
    <xf numFmtId="3" fontId="17" fillId="0" borderId="9" xfId="4" applyNumberFormat="1" applyFont="1" applyFill="1" applyBorder="1" applyAlignment="1">
      <alignment horizontal="right" vertical="top"/>
    </xf>
    <xf numFmtId="0" fontId="17" fillId="0" borderId="3" xfId="4" applyFont="1" applyFill="1" applyBorder="1" applyAlignment="1">
      <alignment horizontal="center" vertical="top" wrapText="1"/>
    </xf>
    <xf numFmtId="0" fontId="17" fillId="0" borderId="1" xfId="4" applyFont="1" applyFill="1" applyBorder="1" applyAlignment="1">
      <alignment horizontal="center" vertical="top" wrapText="1"/>
    </xf>
    <xf numFmtId="49" fontId="17" fillId="0" borderId="20" xfId="4" applyNumberFormat="1" applyFont="1" applyFill="1" applyBorder="1" applyAlignment="1">
      <alignment horizontal="center" vertical="top" wrapText="1"/>
    </xf>
    <xf numFmtId="0" fontId="17" fillId="0" borderId="2" xfId="4" applyNumberFormat="1" applyFont="1" applyFill="1" applyBorder="1" applyAlignment="1">
      <alignment horizontal="left" vertical="top" wrapText="1"/>
    </xf>
    <xf numFmtId="0" fontId="17" fillId="0" borderId="20" xfId="4" applyFont="1" applyFill="1" applyBorder="1" applyAlignment="1">
      <alignment horizontal="left" vertical="top" wrapText="1"/>
    </xf>
    <xf numFmtId="3" fontId="17" fillId="0" borderId="1" xfId="4" applyNumberFormat="1" applyFont="1" applyFill="1" applyBorder="1" applyAlignment="1">
      <alignment horizontal="right" vertical="top"/>
    </xf>
    <xf numFmtId="0" fontId="15" fillId="0" borderId="0" xfId="4" applyFont="1" applyFill="1" applyAlignment="1">
      <alignment vertical="top"/>
    </xf>
    <xf numFmtId="3" fontId="17" fillId="0" borderId="1" xfId="4" applyNumberFormat="1" applyFont="1" applyFill="1" applyBorder="1" applyAlignment="1">
      <alignment horizontal="center" vertical="top" wrapText="1"/>
    </xf>
    <xf numFmtId="0" fontId="17" fillId="0" borderId="20" xfId="4" applyNumberFormat="1" applyFont="1" applyFill="1" applyBorder="1" applyAlignment="1">
      <alignment horizontal="center" vertical="top" wrapText="1"/>
    </xf>
    <xf numFmtId="3" fontId="17" fillId="0" borderId="1" xfId="4" applyNumberFormat="1" applyFont="1" applyFill="1" applyBorder="1" applyAlignment="1">
      <alignment horizontal="right" vertical="top" wrapText="1"/>
    </xf>
    <xf numFmtId="0" fontId="17" fillId="0" borderId="2" xfId="4" applyFont="1" applyFill="1" applyBorder="1" applyAlignment="1">
      <alignment vertical="top" wrapText="1"/>
    </xf>
    <xf numFmtId="0" fontId="15" fillId="0" borderId="0" xfId="4" applyFont="1" applyFill="1" applyBorder="1" applyAlignment="1">
      <alignment vertical="top"/>
    </xf>
    <xf numFmtId="0" fontId="17" fillId="0" borderId="22" xfId="4" applyFont="1" applyFill="1" applyBorder="1" applyAlignment="1">
      <alignment horizontal="center" vertical="top" wrapText="1"/>
    </xf>
    <xf numFmtId="0" fontId="17" fillId="0" borderId="12" xfId="4" applyNumberFormat="1" applyFont="1" applyFill="1" applyBorder="1" applyAlignment="1">
      <alignment horizontal="center" vertical="top" wrapText="1"/>
    </xf>
    <xf numFmtId="0" fontId="17" fillId="0" borderId="10" xfId="4" applyFont="1" applyFill="1" applyBorder="1" applyAlignment="1">
      <alignment horizontal="center" vertical="top" wrapText="1"/>
    </xf>
    <xf numFmtId="0" fontId="17" fillId="0" borderId="11" xfId="4" applyFont="1" applyFill="1" applyBorder="1" applyAlignment="1">
      <alignment horizontal="left" vertical="top" wrapText="1"/>
    </xf>
    <xf numFmtId="0" fontId="17" fillId="0" borderId="10" xfId="4" applyFont="1" applyFill="1" applyBorder="1" applyAlignment="1">
      <alignment horizontal="left" vertical="top" wrapText="1"/>
    </xf>
    <xf numFmtId="3" fontId="17" fillId="0" borderId="12" xfId="4" applyNumberFormat="1" applyFont="1" applyFill="1" applyBorder="1" applyAlignment="1">
      <alignment horizontal="right" vertical="top" wrapText="1"/>
    </xf>
    <xf numFmtId="0" fontId="19" fillId="0" borderId="0" xfId="4" applyNumberFormat="1" applyFont="1" applyFill="1" applyBorder="1" applyAlignment="1">
      <alignment horizontal="center" vertical="top" wrapText="1"/>
    </xf>
    <xf numFmtId="49" fontId="19" fillId="0" borderId="0" xfId="4" applyNumberFormat="1" applyFont="1" applyFill="1" applyBorder="1" applyAlignment="1">
      <alignment horizontal="center" vertical="top" wrapText="1"/>
    </xf>
    <xf numFmtId="0" fontId="19" fillId="5" borderId="6" xfId="4" applyFont="1" applyFill="1" applyBorder="1" applyAlignment="1">
      <alignment vertical="top" wrapText="1"/>
    </xf>
    <xf numFmtId="0" fontId="19" fillId="5" borderId="5" xfId="4" applyFont="1" applyFill="1" applyBorder="1" applyAlignment="1">
      <alignment vertical="top" wrapText="1"/>
    </xf>
    <xf numFmtId="3" fontId="19" fillId="5" borderId="6" xfId="4" applyNumberFormat="1" applyFont="1" applyFill="1" applyBorder="1" applyAlignment="1">
      <alignment horizontal="right" vertical="top" wrapText="1"/>
    </xf>
    <xf numFmtId="0" fontId="24" fillId="0" borderId="0" xfId="3" applyFont="1" applyAlignment="1">
      <alignment vertical="top"/>
    </xf>
    <xf numFmtId="3" fontId="16" fillId="2" borderId="24" xfId="4" applyNumberFormat="1" applyFont="1" applyFill="1" applyBorder="1" applyAlignment="1">
      <alignment horizontal="center" vertical="top" wrapText="1"/>
    </xf>
    <xf numFmtId="0" fontId="17" fillId="0" borderId="9" xfId="4" applyFont="1" applyFill="1" applyBorder="1" applyAlignment="1">
      <alignment horizontal="center" vertical="top" wrapText="1"/>
    </xf>
    <xf numFmtId="0" fontId="17" fillId="0" borderId="23" xfId="4" applyNumberFormat="1" applyFont="1" applyFill="1" applyBorder="1" applyAlignment="1">
      <alignment horizontal="left" vertical="top" wrapText="1"/>
    </xf>
    <xf numFmtId="0" fontId="16" fillId="0" borderId="7" xfId="4" applyFont="1" applyFill="1" applyBorder="1" applyAlignment="1">
      <alignment horizontal="center" vertical="top" wrapText="1"/>
    </xf>
    <xf numFmtId="3" fontId="17" fillId="0" borderId="23" xfId="4" applyNumberFormat="1" applyFont="1" applyFill="1" applyBorder="1" applyAlignment="1">
      <alignment horizontal="right" vertical="top" wrapText="1"/>
    </xf>
    <xf numFmtId="0" fontId="17" fillId="0" borderId="3" xfId="4" applyNumberFormat="1" applyFont="1" applyFill="1" applyBorder="1" applyAlignment="1">
      <alignment horizontal="left" vertical="top" wrapText="1"/>
    </xf>
    <xf numFmtId="0" fontId="16" fillId="0" borderId="20" xfId="4" applyFont="1" applyFill="1" applyBorder="1" applyAlignment="1">
      <alignment horizontal="center" vertical="top" wrapText="1"/>
    </xf>
    <xf numFmtId="3" fontId="17" fillId="0" borderId="22" xfId="4" applyNumberFormat="1" applyFont="1" applyFill="1" applyBorder="1" applyAlignment="1">
      <alignment horizontal="center" vertical="top" wrapText="1"/>
    </xf>
    <xf numFmtId="3" fontId="17" fillId="0" borderId="12" xfId="4" applyNumberFormat="1" applyFont="1" applyFill="1" applyBorder="1" applyAlignment="1">
      <alignment horizontal="center" vertical="top" wrapText="1"/>
    </xf>
    <xf numFmtId="0" fontId="17" fillId="0" borderId="10" xfId="4" applyNumberFormat="1" applyFont="1" applyFill="1" applyBorder="1" applyAlignment="1">
      <alignment horizontal="center" vertical="top" wrapText="1"/>
    </xf>
    <xf numFmtId="0" fontId="17" fillId="0" borderId="22" xfId="4" applyNumberFormat="1" applyFont="1" applyFill="1" applyBorder="1" applyAlignment="1">
      <alignment horizontal="left" vertical="top" wrapText="1"/>
    </xf>
    <xf numFmtId="3" fontId="17" fillId="0" borderId="12" xfId="4" applyNumberFormat="1" applyFont="1" applyFill="1" applyBorder="1" applyAlignment="1">
      <alignment horizontal="right" vertical="top"/>
    </xf>
    <xf numFmtId="0" fontId="19" fillId="5" borderId="24" xfId="4" applyFont="1" applyFill="1" applyBorder="1" applyAlignment="1">
      <alignment vertical="top" wrapText="1"/>
    </xf>
    <xf numFmtId="0" fontId="19" fillId="5" borderId="25" xfId="4" applyFont="1" applyFill="1" applyBorder="1" applyAlignment="1">
      <alignment vertical="top" wrapText="1"/>
    </xf>
    <xf numFmtId="3" fontId="19" fillId="5" borderId="19" xfId="4" applyNumberFormat="1" applyFont="1" applyFill="1" applyBorder="1" applyAlignment="1">
      <alignment horizontal="right" vertical="top" wrapText="1"/>
    </xf>
    <xf numFmtId="3" fontId="19" fillId="5" borderId="27" xfId="4" applyNumberFormat="1" applyFont="1" applyFill="1" applyBorder="1" applyAlignment="1">
      <alignment horizontal="right" vertical="top" wrapText="1"/>
    </xf>
    <xf numFmtId="0" fontId="15" fillId="0" borderId="0" xfId="4" applyFont="1" applyBorder="1" applyAlignment="1">
      <alignment vertical="top"/>
    </xf>
    <xf numFmtId="0" fontId="23" fillId="0" borderId="0" xfId="3" applyFont="1" applyBorder="1" applyAlignment="1">
      <alignment vertical="top"/>
    </xf>
    <xf numFmtId="3" fontId="25" fillId="0" borderId="0" xfId="3" applyNumberFormat="1" applyFont="1" applyBorder="1" applyAlignment="1">
      <alignment vertical="top"/>
    </xf>
    <xf numFmtId="0" fontId="25" fillId="0" borderId="0" xfId="3" applyFont="1" applyBorder="1" applyAlignment="1">
      <alignment vertical="top"/>
    </xf>
    <xf numFmtId="3" fontId="23" fillId="0" borderId="0" xfId="3" applyNumberFormat="1" applyFont="1" applyBorder="1" applyAlignment="1">
      <alignment vertical="top"/>
    </xf>
    <xf numFmtId="0" fontId="15" fillId="0" borderId="0" xfId="4" applyFont="1" applyBorder="1" applyAlignment="1">
      <alignment horizontal="left" vertical="top" wrapText="1"/>
    </xf>
    <xf numFmtId="0" fontId="15" fillId="0" borderId="0" xfId="0" applyFont="1" applyFill="1" applyAlignment="1">
      <alignment horizontal="left" vertical="top"/>
    </xf>
    <xf numFmtId="0" fontId="15" fillId="0" borderId="0" xfId="0" applyFont="1" applyFill="1" applyBorder="1"/>
    <xf numFmtId="0" fontId="15" fillId="0" borderId="0" xfId="0" applyFont="1" applyFill="1" applyBorder="1"/>
    <xf numFmtId="0" fontId="15" fillId="0" borderId="0" xfId="0" applyFont="1" applyFill="1" applyAlignment="1">
      <alignment horizontal="left" vertical="top" wrapText="1"/>
    </xf>
    <xf numFmtId="49" fontId="19" fillId="0" borderId="0" xfId="0" applyNumberFormat="1" applyFont="1" applyFill="1" applyBorder="1" applyAlignment="1">
      <alignment horizontal="left" vertical="top" wrapText="1"/>
    </xf>
    <xf numFmtId="49" fontId="15" fillId="0" borderId="0" xfId="0" applyNumberFormat="1" applyFont="1" applyAlignment="1">
      <alignment horizontal="left" vertical="top" wrapText="1"/>
    </xf>
    <xf numFmtId="0" fontId="22" fillId="0" borderId="0" xfId="0" applyFont="1" applyBorder="1" applyAlignment="1">
      <alignment horizontal="center" vertical="center" wrapText="1"/>
    </xf>
    <xf numFmtId="0" fontId="15" fillId="0" borderId="0" xfId="0" applyFont="1" applyFill="1" applyAlignment="1">
      <alignment horizontal="left" vertical="top" wrapText="1"/>
    </xf>
    <xf numFmtId="49" fontId="15" fillId="0" borderId="0" xfId="0" applyNumberFormat="1" applyFont="1" applyFill="1" applyAlignment="1">
      <alignment horizontal="left" vertical="top" wrapText="1"/>
    </xf>
    <xf numFmtId="0" fontId="19" fillId="0" borderId="0" xfId="0" applyFont="1" applyFill="1" applyAlignment="1">
      <alignment horizontal="center" vertical="top" wrapText="1"/>
    </xf>
    <xf numFmtId="0" fontId="19" fillId="0" borderId="0" xfId="0" applyFont="1" applyAlignment="1">
      <alignment horizontal="center" vertical="top" wrapText="1"/>
    </xf>
    <xf numFmtId="3" fontId="19" fillId="0" borderId="0" xfId="0" applyNumberFormat="1" applyFont="1" applyAlignment="1">
      <alignment horizontal="center" vertical="top" wrapText="1"/>
    </xf>
    <xf numFmtId="0" fontId="22" fillId="0" borderId="0" xfId="0" applyFont="1" applyFill="1" applyBorder="1" applyAlignment="1">
      <alignment horizontal="center" vertical="center" wrapText="1"/>
    </xf>
    <xf numFmtId="49" fontId="15" fillId="0" borderId="0" xfId="0" applyNumberFormat="1" applyFont="1" applyFill="1" applyAlignment="1">
      <alignment horizontal="left" vertical="top" wrapText="1"/>
    </xf>
    <xf numFmtId="0" fontId="15" fillId="0" borderId="0" xfId="0" applyFont="1" applyFill="1" applyAlignment="1">
      <alignment horizontal="left" vertical="top" wrapText="1"/>
    </xf>
    <xf numFmtId="0" fontId="15" fillId="0" borderId="0" xfId="0" applyFont="1" applyFill="1" applyAlignment="1">
      <alignment horizontal="left" vertical="top" wrapText="1"/>
    </xf>
    <xf numFmtId="166" fontId="19" fillId="0" borderId="0" xfId="0" applyNumberFormat="1" applyFont="1" applyFill="1" applyBorder="1" applyAlignment="1">
      <alignment horizontal="center" vertical="top" wrapText="1"/>
    </xf>
    <xf numFmtId="166" fontId="15" fillId="0" borderId="0" xfId="0" applyNumberFormat="1" applyFont="1" applyAlignment="1">
      <alignment horizontal="center" vertical="top" wrapText="1"/>
    </xf>
    <xf numFmtId="166" fontId="15" fillId="0" borderId="0" xfId="0" applyNumberFormat="1" applyFont="1" applyFill="1" applyAlignment="1">
      <alignment horizontal="left" vertical="top" wrapText="1"/>
    </xf>
    <xf numFmtId="166" fontId="15" fillId="0" borderId="0" xfId="0" applyNumberFormat="1" applyFont="1" applyFill="1" applyAlignment="1">
      <alignment horizontal="left" vertical="top"/>
    </xf>
    <xf numFmtId="49" fontId="15" fillId="0" borderId="0" xfId="0" applyNumberFormat="1" applyFont="1" applyFill="1" applyAlignment="1">
      <alignment horizontal="left" vertical="top" wrapText="1"/>
    </xf>
    <xf numFmtId="49" fontId="15" fillId="0" borderId="0" xfId="0" applyNumberFormat="1" applyFont="1" applyFill="1" applyAlignment="1">
      <alignment horizontal="left" vertical="top"/>
    </xf>
    <xf numFmtId="0" fontId="17" fillId="0" borderId="0" xfId="0" applyFont="1" applyFill="1" applyBorder="1" applyAlignment="1">
      <alignment horizontal="center" vertical="center" wrapText="1"/>
    </xf>
    <xf numFmtId="0" fontId="17" fillId="0" borderId="30" xfId="0" applyNumberFormat="1" applyFont="1" applyFill="1" applyBorder="1" applyAlignment="1">
      <alignment horizontal="center" vertical="center" wrapText="1"/>
    </xf>
    <xf numFmtId="49" fontId="17" fillId="0" borderId="30" xfId="6" applyNumberFormat="1" applyFont="1" applyFill="1" applyBorder="1" applyAlignment="1">
      <alignment horizontal="center" vertical="center" wrapText="1"/>
    </xf>
    <xf numFmtId="0" fontId="17" fillId="0" borderId="30" xfId="6" applyNumberFormat="1" applyFont="1" applyFill="1" applyBorder="1" applyAlignment="1">
      <alignment horizontal="center" vertical="center" wrapText="1"/>
    </xf>
    <xf numFmtId="166" fontId="17" fillId="0" borderId="30" xfId="6" applyNumberFormat="1" applyFont="1" applyFill="1" applyBorder="1" applyAlignment="1">
      <alignment horizontal="center" vertical="center" wrapText="1"/>
    </xf>
    <xf numFmtId="0" fontId="17" fillId="0" borderId="30" xfId="6" applyNumberFormat="1" applyFont="1" applyFill="1" applyBorder="1" applyAlignment="1">
      <alignment horizontal="left" vertical="center" wrapText="1"/>
    </xf>
    <xf numFmtId="165" fontId="17" fillId="0" borderId="30" xfId="1" applyNumberFormat="1" applyFont="1" applyFill="1" applyBorder="1" applyAlignment="1">
      <alignment horizontal="left" vertical="center" wrapText="1"/>
    </xf>
    <xf numFmtId="165" fontId="17" fillId="6" borderId="30" xfId="1" applyNumberFormat="1" applyFont="1" applyFill="1" applyBorder="1" applyAlignment="1">
      <alignment horizontal="left" vertical="center"/>
    </xf>
    <xf numFmtId="165" fontId="17" fillId="0" borderId="30" xfId="1" applyNumberFormat="1" applyFont="1" applyFill="1" applyBorder="1" applyAlignment="1">
      <alignment horizontal="left" vertical="center"/>
    </xf>
    <xf numFmtId="165" fontId="17" fillId="6" borderId="30" xfId="1" applyNumberFormat="1" applyFont="1" applyFill="1" applyBorder="1" applyAlignment="1">
      <alignment horizontal="left" vertical="center" wrapText="1"/>
    </xf>
    <xf numFmtId="165" fontId="17" fillId="0" borderId="30" xfId="1" applyNumberFormat="1" applyFont="1" applyFill="1" applyBorder="1" applyAlignment="1">
      <alignment horizontal="center" vertical="center" wrapText="1"/>
    </xf>
    <xf numFmtId="0" fontId="17" fillId="0" borderId="33" xfId="0" applyNumberFormat="1" applyFont="1" applyFill="1" applyBorder="1" applyAlignment="1">
      <alignment horizontal="center" vertical="center" wrapText="1"/>
    </xf>
    <xf numFmtId="165" fontId="16" fillId="5" borderId="30" xfId="1" applyNumberFormat="1" applyFont="1" applyFill="1" applyBorder="1" applyAlignment="1">
      <alignment horizontal="left" vertical="top" wrapText="1"/>
    </xf>
    <xf numFmtId="0" fontId="16" fillId="2" borderId="43" xfId="0" applyFont="1" applyFill="1" applyBorder="1" applyAlignment="1">
      <alignment horizontal="center" vertical="top" wrapText="1"/>
    </xf>
    <xf numFmtId="49" fontId="16" fillId="2" borderId="44" xfId="0" applyNumberFormat="1" applyFont="1" applyFill="1" applyBorder="1" applyAlignment="1">
      <alignment horizontal="center" vertical="top" wrapText="1"/>
    </xf>
    <xf numFmtId="166" fontId="16" fillId="2" borderId="44" xfId="0" applyNumberFormat="1" applyFont="1" applyFill="1" applyBorder="1" applyAlignment="1">
      <alignment horizontal="center" vertical="top" wrapText="1"/>
    </xf>
    <xf numFmtId="49" fontId="16" fillId="2" borderId="44" xfId="0" applyNumberFormat="1" applyFont="1" applyFill="1" applyBorder="1" applyAlignment="1">
      <alignment horizontal="left" vertical="top" wrapText="1"/>
    </xf>
    <xf numFmtId="0" fontId="16" fillId="2" borderId="44" xfId="0" applyFont="1" applyFill="1" applyBorder="1" applyAlignment="1">
      <alignment horizontal="left" vertical="top" wrapText="1"/>
    </xf>
    <xf numFmtId="0" fontId="16" fillId="2" borderId="45" xfId="0" applyFont="1" applyFill="1" applyBorder="1" applyAlignment="1">
      <alignment horizontal="left" vertical="top" wrapText="1"/>
    </xf>
    <xf numFmtId="165" fontId="17" fillId="0" borderId="31" xfId="1" applyNumberFormat="1" applyFont="1" applyFill="1" applyBorder="1" applyAlignment="1">
      <alignment horizontal="left" vertical="center" wrapText="1"/>
    </xf>
    <xf numFmtId="165" fontId="16" fillId="0" borderId="33" xfId="1" applyNumberFormat="1" applyFont="1" applyFill="1" applyBorder="1" applyAlignment="1">
      <alignment horizontal="left" vertical="center" wrapText="1"/>
    </xf>
    <xf numFmtId="165" fontId="16" fillId="0" borderId="34" xfId="1" applyNumberFormat="1" applyFont="1" applyFill="1" applyBorder="1" applyAlignment="1">
      <alignment horizontal="left" vertical="center" wrapText="1"/>
    </xf>
    <xf numFmtId="165" fontId="16" fillId="5" borderId="31" xfId="1" applyNumberFormat="1" applyFont="1" applyFill="1" applyBorder="1" applyAlignment="1">
      <alignment horizontal="left" vertical="top" wrapText="1"/>
    </xf>
    <xf numFmtId="165" fontId="16" fillId="5" borderId="38" xfId="1" applyNumberFormat="1" applyFont="1" applyFill="1" applyBorder="1" applyAlignment="1">
      <alignment horizontal="left" vertical="top" wrapText="1"/>
    </xf>
    <xf numFmtId="165" fontId="16" fillId="5" borderId="40" xfId="1" applyNumberFormat="1" applyFont="1" applyFill="1" applyBorder="1" applyAlignment="1">
      <alignment horizontal="left" vertical="top" wrapText="1"/>
    </xf>
    <xf numFmtId="165" fontId="16" fillId="5" borderId="35" xfId="1" applyNumberFormat="1" applyFont="1" applyFill="1" applyBorder="1" applyAlignment="1">
      <alignment horizontal="left" vertical="top" wrapText="1"/>
    </xf>
    <xf numFmtId="165" fontId="16" fillId="5" borderId="37" xfId="1" applyNumberFormat="1" applyFont="1" applyFill="1" applyBorder="1" applyAlignment="1">
      <alignment horizontal="left" vertical="top" wrapText="1"/>
    </xf>
    <xf numFmtId="165" fontId="16" fillId="5" borderId="39" xfId="1" applyNumberFormat="1" applyFont="1" applyFill="1" applyBorder="1" applyAlignment="1">
      <alignment horizontal="left" vertical="top" wrapText="1"/>
    </xf>
    <xf numFmtId="165" fontId="16" fillId="5" borderId="36" xfId="1" applyNumberFormat="1" applyFont="1" applyFill="1" applyBorder="1" applyAlignment="1">
      <alignment horizontal="left" vertical="top" wrapText="1"/>
    </xf>
    <xf numFmtId="165" fontId="16" fillId="5" borderId="51" xfId="1" applyNumberFormat="1" applyFont="1" applyFill="1" applyBorder="1" applyAlignment="1">
      <alignment horizontal="left" vertical="top" wrapText="1"/>
    </xf>
    <xf numFmtId="165" fontId="16" fillId="5" borderId="52" xfId="1" applyNumberFormat="1" applyFont="1" applyFill="1" applyBorder="1" applyAlignment="1">
      <alignment horizontal="left" vertical="top" wrapText="1"/>
    </xf>
    <xf numFmtId="165" fontId="17" fillId="0" borderId="50" xfId="1" applyNumberFormat="1" applyFont="1" applyFill="1" applyBorder="1" applyAlignment="1">
      <alignment horizontal="left" vertical="center" wrapText="1"/>
    </xf>
    <xf numFmtId="3" fontId="16" fillId="2" borderId="38" xfId="0" applyNumberFormat="1" applyFont="1" applyFill="1" applyBorder="1" applyAlignment="1">
      <alignment horizontal="center" vertical="top" wrapText="1"/>
    </xf>
    <xf numFmtId="3" fontId="16" fillId="2" borderId="40" xfId="0" applyNumberFormat="1" applyFont="1" applyFill="1" applyBorder="1" applyAlignment="1">
      <alignment horizontal="center" vertical="top" wrapText="1"/>
    </xf>
    <xf numFmtId="3" fontId="16" fillId="2" borderId="39" xfId="0" applyNumberFormat="1" applyFont="1" applyFill="1" applyBorder="1" applyAlignment="1">
      <alignment horizontal="center" vertical="top" wrapText="1"/>
    </xf>
    <xf numFmtId="49" fontId="17" fillId="0" borderId="30" xfId="0" applyNumberFormat="1" applyFont="1" applyFill="1" applyBorder="1" applyAlignment="1">
      <alignment horizontal="center" vertical="center" wrapText="1"/>
    </xf>
    <xf numFmtId="166" fontId="17" fillId="0" borderId="30" xfId="0" applyNumberFormat="1" applyFont="1" applyFill="1" applyBorder="1" applyAlignment="1">
      <alignment horizontal="center" vertical="center" wrapText="1"/>
    </xf>
    <xf numFmtId="0" fontId="17" fillId="0" borderId="30" xfId="0" applyNumberFormat="1" applyFont="1" applyFill="1" applyBorder="1" applyAlignment="1">
      <alignment horizontal="left" vertical="center" wrapText="1"/>
    </xf>
    <xf numFmtId="0" fontId="17" fillId="0" borderId="30" xfId="0" applyFont="1" applyFill="1" applyBorder="1" applyAlignment="1">
      <alignment horizontal="left" vertical="center" wrapText="1"/>
    </xf>
    <xf numFmtId="0" fontId="17" fillId="0" borderId="34" xfId="0" applyFont="1" applyFill="1" applyBorder="1" applyAlignment="1">
      <alignment horizontal="left" vertical="center" wrapText="1"/>
    </xf>
    <xf numFmtId="0" fontId="17" fillId="0" borderId="38" xfId="0" applyNumberFormat="1" applyFont="1" applyFill="1" applyBorder="1" applyAlignment="1">
      <alignment horizontal="center" vertical="center" wrapText="1"/>
    </xf>
    <xf numFmtId="49" fontId="17" fillId="0" borderId="39" xfId="0" applyNumberFormat="1" applyFont="1" applyFill="1" applyBorder="1" applyAlignment="1">
      <alignment horizontal="center" vertical="center" wrapText="1"/>
    </xf>
    <xf numFmtId="0" fontId="17" fillId="0" borderId="39" xfId="0" applyNumberFormat="1" applyFont="1" applyFill="1" applyBorder="1" applyAlignment="1">
      <alignment horizontal="center" vertical="center" wrapText="1"/>
    </xf>
    <xf numFmtId="166" fontId="17" fillId="0" borderId="39" xfId="0" applyNumberFormat="1" applyFont="1" applyFill="1" applyBorder="1" applyAlignment="1">
      <alignment horizontal="center" vertical="center" wrapText="1"/>
    </xf>
    <xf numFmtId="0" fontId="17" fillId="0" borderId="39" xfId="0" applyNumberFormat="1" applyFont="1" applyFill="1" applyBorder="1" applyAlignment="1">
      <alignment horizontal="left" vertical="center" wrapText="1"/>
    </xf>
    <xf numFmtId="0" fontId="17" fillId="0" borderId="39" xfId="0" applyFont="1" applyFill="1" applyBorder="1" applyAlignment="1">
      <alignment horizontal="left" vertical="center" wrapText="1"/>
    </xf>
    <xf numFmtId="0" fontId="17" fillId="0" borderId="40" xfId="0" applyFont="1" applyFill="1" applyBorder="1" applyAlignment="1">
      <alignment horizontal="left" vertical="center" wrapText="1"/>
    </xf>
    <xf numFmtId="165" fontId="17" fillId="0" borderId="33" xfId="1" applyNumberFormat="1" applyFont="1" applyFill="1" applyBorder="1" applyAlignment="1">
      <alignment horizontal="left" vertical="center" wrapText="1"/>
    </xf>
    <xf numFmtId="3" fontId="17" fillId="0" borderId="33" xfId="1" applyNumberFormat="1" applyFont="1" applyFill="1" applyBorder="1" applyAlignment="1">
      <alignment horizontal="center" vertical="center"/>
    </xf>
    <xf numFmtId="3" fontId="17" fillId="0" borderId="34" xfId="1" applyNumberFormat="1" applyFont="1" applyFill="1" applyBorder="1" applyAlignment="1">
      <alignment horizontal="center" vertical="center"/>
    </xf>
    <xf numFmtId="165" fontId="16" fillId="5" borderId="58" xfId="1" applyNumberFormat="1" applyFont="1" applyFill="1" applyBorder="1" applyAlignment="1">
      <alignment horizontal="left" vertical="top" wrapText="1"/>
    </xf>
    <xf numFmtId="165" fontId="16" fillId="5" borderId="59" xfId="1" applyNumberFormat="1" applyFont="1" applyFill="1" applyBorder="1" applyAlignment="1">
      <alignment horizontal="left" vertical="top" wrapText="1"/>
    </xf>
    <xf numFmtId="0" fontId="17" fillId="0" borderId="30" xfId="0" applyFont="1" applyFill="1" applyBorder="1" applyAlignment="1">
      <alignment horizontal="center" vertical="center" wrapText="1"/>
    </xf>
    <xf numFmtId="0" fontId="15" fillId="0" borderId="2" xfId="0" applyFont="1" applyBorder="1"/>
    <xf numFmtId="165" fontId="15" fillId="0" borderId="30" xfId="1" applyNumberFormat="1" applyFont="1" applyBorder="1"/>
    <xf numFmtId="165" fontId="15" fillId="0" borderId="49" xfId="1" applyNumberFormat="1" applyFont="1" applyFill="1" applyBorder="1"/>
    <xf numFmtId="165" fontId="19" fillId="4" borderId="44" xfId="1" applyNumberFormat="1" applyFont="1" applyFill="1" applyBorder="1" applyAlignment="1">
      <alignment vertical="center"/>
    </xf>
    <xf numFmtId="165" fontId="19" fillId="4" borderId="45" xfId="1" applyNumberFormat="1" applyFont="1" applyFill="1" applyBorder="1" applyAlignment="1">
      <alignment vertical="center"/>
    </xf>
    <xf numFmtId="165" fontId="15" fillId="0" borderId="31" xfId="1" applyNumberFormat="1" applyFont="1" applyBorder="1"/>
    <xf numFmtId="165" fontId="19" fillId="4" borderId="47" xfId="1" applyNumberFormat="1" applyFont="1" applyFill="1" applyBorder="1" applyAlignment="1">
      <alignment vertical="center"/>
    </xf>
    <xf numFmtId="165" fontId="15" fillId="0" borderId="33" xfId="1" applyNumberFormat="1" applyFont="1" applyBorder="1"/>
    <xf numFmtId="165" fontId="15" fillId="0" borderId="34" xfId="1" applyNumberFormat="1" applyFont="1" applyBorder="1"/>
    <xf numFmtId="165" fontId="15" fillId="0" borderId="53" xfId="1" applyNumberFormat="1" applyFont="1" applyBorder="1"/>
    <xf numFmtId="165" fontId="15" fillId="0" borderId="54" xfId="1" applyNumberFormat="1" applyFont="1" applyFill="1" applyBorder="1"/>
    <xf numFmtId="165" fontId="19" fillId="4" borderId="43" xfId="1" applyNumberFormat="1" applyFont="1" applyFill="1" applyBorder="1" applyAlignment="1">
      <alignment vertical="center"/>
    </xf>
    <xf numFmtId="165" fontId="15" fillId="0" borderId="53" xfId="1" applyNumberFormat="1" applyFont="1" applyFill="1" applyBorder="1"/>
    <xf numFmtId="165" fontId="19" fillId="4" borderId="55" xfId="1" applyNumberFormat="1" applyFont="1" applyFill="1" applyBorder="1" applyAlignment="1">
      <alignment vertical="center"/>
    </xf>
    <xf numFmtId="165" fontId="15" fillId="0" borderId="46" xfId="1" applyNumberFormat="1" applyFont="1" applyBorder="1"/>
    <xf numFmtId="165" fontId="15" fillId="0" borderId="38" xfId="1" applyNumberFormat="1" applyFont="1" applyBorder="1"/>
    <xf numFmtId="165" fontId="15" fillId="0" borderId="40" xfId="1" applyNumberFormat="1" applyFont="1" applyBorder="1"/>
    <xf numFmtId="165" fontId="15" fillId="0" borderId="48" xfId="1" applyNumberFormat="1" applyFont="1" applyBorder="1"/>
    <xf numFmtId="0" fontId="15" fillId="0" borderId="60" xfId="0" applyFont="1" applyBorder="1"/>
    <xf numFmtId="0" fontId="15" fillId="0" borderId="61" xfId="0" applyFont="1" applyBorder="1"/>
    <xf numFmtId="0" fontId="15" fillId="0" borderId="62" xfId="0" applyFont="1" applyBorder="1"/>
    <xf numFmtId="0" fontId="19" fillId="4" borderId="1" xfId="0" applyFont="1" applyFill="1" applyBorder="1" applyAlignment="1">
      <alignment vertical="center"/>
    </xf>
    <xf numFmtId="0" fontId="15" fillId="0" borderId="63" xfId="0" applyFont="1" applyBorder="1"/>
    <xf numFmtId="165" fontId="15" fillId="0" borderId="42" xfId="1" applyNumberFormat="1" applyFont="1" applyBorder="1"/>
    <xf numFmtId="165" fontId="15" fillId="0" borderId="41" xfId="1" applyNumberFormat="1" applyFont="1" applyBorder="1"/>
    <xf numFmtId="3" fontId="19" fillId="3" borderId="47" xfId="0" applyNumberFormat="1" applyFont="1" applyFill="1" applyBorder="1" applyAlignment="1">
      <alignment horizontal="center" vertical="center" wrapText="1"/>
    </xf>
    <xf numFmtId="3" fontId="19" fillId="3" borderId="45" xfId="0" applyNumberFormat="1" applyFont="1" applyFill="1" applyBorder="1" applyAlignment="1">
      <alignment horizontal="center" vertical="center" wrapText="1"/>
    </xf>
    <xf numFmtId="3" fontId="19" fillId="3" borderId="43" xfId="0" applyNumberFormat="1" applyFont="1" applyFill="1" applyBorder="1" applyAlignment="1">
      <alignment horizontal="center" vertical="center" wrapText="1"/>
    </xf>
    <xf numFmtId="3" fontId="19" fillId="3" borderId="55" xfId="0" applyNumberFormat="1" applyFont="1" applyFill="1" applyBorder="1" applyAlignment="1">
      <alignment horizontal="center" vertical="center" wrapText="1"/>
    </xf>
    <xf numFmtId="165" fontId="15" fillId="0" borderId="54" xfId="1" applyNumberFormat="1" applyFont="1" applyBorder="1"/>
    <xf numFmtId="165" fontId="15" fillId="0" borderId="39" xfId="1" applyNumberFormat="1" applyFont="1" applyBorder="1"/>
    <xf numFmtId="165" fontId="15" fillId="0" borderId="61" xfId="1" applyNumberFormat="1" applyFont="1" applyBorder="1"/>
    <xf numFmtId="165" fontId="15" fillId="0" borderId="60" xfId="1" applyNumberFormat="1" applyFont="1" applyBorder="1"/>
    <xf numFmtId="165" fontId="15" fillId="0" borderId="63" xfId="1" applyNumberFormat="1" applyFont="1" applyBorder="1"/>
    <xf numFmtId="165" fontId="15" fillId="0" borderId="62" xfId="1" applyNumberFormat="1" applyFont="1" applyBorder="1"/>
    <xf numFmtId="165" fontId="19" fillId="4" borderId="1" xfId="1" applyNumberFormat="1" applyFont="1" applyFill="1" applyBorder="1" applyAlignment="1">
      <alignment vertical="center"/>
    </xf>
    <xf numFmtId="0" fontId="19" fillId="0" borderId="1" xfId="0" applyFont="1" applyBorder="1" applyAlignment="1">
      <alignment horizontal="center"/>
    </xf>
    <xf numFmtId="0" fontId="29" fillId="0" borderId="0" xfId="0" applyFont="1"/>
    <xf numFmtId="165" fontId="17" fillId="0" borderId="33" xfId="1" applyNumberFormat="1" applyFont="1" applyFill="1" applyBorder="1" applyAlignment="1">
      <alignment horizontal="center" vertical="center"/>
    </xf>
    <xf numFmtId="165" fontId="17" fillId="0" borderId="34" xfId="1" applyNumberFormat="1" applyFont="1" applyFill="1" applyBorder="1" applyAlignment="1">
      <alignment horizontal="center" vertical="center"/>
    </xf>
    <xf numFmtId="165" fontId="15" fillId="0" borderId="38" xfId="1" applyNumberFormat="1" applyFont="1" applyFill="1" applyBorder="1"/>
    <xf numFmtId="0" fontId="17" fillId="0" borderId="36" xfId="6" applyNumberFormat="1" applyFont="1" applyFill="1" applyBorder="1" applyAlignment="1">
      <alignment horizontal="center" vertical="center" wrapText="1"/>
    </xf>
    <xf numFmtId="166" fontId="17" fillId="0" borderId="36" xfId="6" applyNumberFormat="1" applyFont="1" applyFill="1" applyBorder="1" applyAlignment="1">
      <alignment horizontal="center" vertical="center" wrapText="1"/>
    </xf>
    <xf numFmtId="165" fontId="16" fillId="0" borderId="37" xfId="1" applyNumberFormat="1" applyFont="1" applyFill="1" applyBorder="1" applyAlignment="1">
      <alignment horizontal="left" vertical="center" wrapText="1"/>
    </xf>
    <xf numFmtId="165" fontId="17" fillId="0" borderId="36" xfId="1" applyNumberFormat="1" applyFont="1" applyFill="1" applyBorder="1" applyAlignment="1">
      <alignment horizontal="left" vertical="center"/>
    </xf>
    <xf numFmtId="0" fontId="17" fillId="0" borderId="50" xfId="6" applyFont="1" applyFill="1" applyBorder="1" applyAlignment="1">
      <alignment horizontal="left" vertical="center" wrapText="1"/>
    </xf>
    <xf numFmtId="165" fontId="15" fillId="0" borderId="33" xfId="1" applyNumberFormat="1" applyFont="1" applyFill="1" applyBorder="1"/>
    <xf numFmtId="165" fontId="15" fillId="0" borderId="34" xfId="1" applyNumberFormat="1" applyFont="1" applyFill="1" applyBorder="1"/>
    <xf numFmtId="4" fontId="29" fillId="0" borderId="0" xfId="0" applyNumberFormat="1" applyFont="1" applyBorder="1"/>
    <xf numFmtId="10" fontId="29" fillId="0" borderId="0" xfId="0" applyNumberFormat="1" applyFont="1" applyBorder="1"/>
    <xf numFmtId="4" fontId="29" fillId="0" borderId="0" xfId="0" applyNumberFormat="1" applyFont="1"/>
    <xf numFmtId="167" fontId="29" fillId="0" borderId="0" xfId="0" applyNumberFormat="1" applyFont="1"/>
    <xf numFmtId="0" fontId="17" fillId="8" borderId="0" xfId="0" applyFont="1" applyFill="1" applyBorder="1" applyAlignment="1">
      <alignment horizontal="center" vertical="center" wrapText="1"/>
    </xf>
    <xf numFmtId="0" fontId="22" fillId="8" borderId="0" xfId="0" applyFont="1" applyFill="1" applyBorder="1" applyAlignment="1">
      <alignment horizontal="center" vertical="center" wrapText="1"/>
    </xf>
    <xf numFmtId="49" fontId="16" fillId="2" borderId="39" xfId="0" applyNumberFormat="1" applyFont="1" applyFill="1" applyBorder="1" applyAlignment="1">
      <alignment horizontal="center" vertical="top" wrapText="1"/>
    </xf>
    <xf numFmtId="166" fontId="16" fillId="2" borderId="39" xfId="0" applyNumberFormat="1" applyFont="1" applyFill="1" applyBorder="1" applyAlignment="1">
      <alignment horizontal="center" vertical="top" wrapText="1"/>
    </xf>
    <xf numFmtId="49" fontId="16" fillId="2" borderId="39" xfId="0" applyNumberFormat="1" applyFont="1" applyFill="1" applyBorder="1" applyAlignment="1">
      <alignment horizontal="left" vertical="top" wrapText="1"/>
    </xf>
    <xf numFmtId="0" fontId="16" fillId="2" borderId="39" xfId="0" applyFont="1" applyFill="1" applyBorder="1" applyAlignment="1">
      <alignment horizontal="left" vertical="top" wrapText="1"/>
    </xf>
    <xf numFmtId="165" fontId="16" fillId="5" borderId="34" xfId="1" applyNumberFormat="1" applyFont="1" applyFill="1" applyBorder="1" applyAlignment="1">
      <alignment horizontal="left" vertical="top" wrapText="1"/>
    </xf>
    <xf numFmtId="0" fontId="16" fillId="2" borderId="58" xfId="0" applyFont="1" applyFill="1" applyBorder="1" applyAlignment="1">
      <alignment horizontal="left" vertical="top" wrapText="1"/>
    </xf>
    <xf numFmtId="0" fontId="17" fillId="0" borderId="50" xfId="0" applyFont="1" applyFill="1" applyBorder="1" applyAlignment="1">
      <alignment horizontal="left" vertical="center" wrapText="1"/>
    </xf>
    <xf numFmtId="3" fontId="16" fillId="2" borderId="51" xfId="0" applyNumberFormat="1" applyFont="1" applyFill="1" applyBorder="1" applyAlignment="1">
      <alignment horizontal="center" vertical="top" wrapText="1"/>
    </xf>
    <xf numFmtId="0" fontId="16" fillId="2" borderId="40" xfId="0" applyFont="1" applyFill="1" applyBorder="1" applyAlignment="1">
      <alignment horizontal="left" vertical="top" wrapText="1"/>
    </xf>
    <xf numFmtId="49" fontId="17" fillId="0" borderId="36" xfId="0" applyNumberFormat="1" applyFont="1" applyFill="1" applyBorder="1" applyAlignment="1">
      <alignment horizontal="center" vertical="center" wrapText="1"/>
    </xf>
    <xf numFmtId="0" fontId="17" fillId="0" borderId="36" xfId="0" applyFont="1" applyFill="1" applyBorder="1" applyAlignment="1">
      <alignment horizontal="center" vertical="center" wrapText="1"/>
    </xf>
    <xf numFmtId="0" fontId="17" fillId="0" borderId="36" xfId="0" applyFont="1" applyFill="1" applyBorder="1" applyAlignment="1">
      <alignment horizontal="left" vertical="center" wrapText="1"/>
    </xf>
    <xf numFmtId="0" fontId="17" fillId="0" borderId="37" xfId="0" applyFont="1" applyFill="1" applyBorder="1" applyAlignment="1">
      <alignment horizontal="left" vertical="center" wrapText="1"/>
    </xf>
    <xf numFmtId="0" fontId="17" fillId="0" borderId="59" xfId="0" applyFont="1" applyFill="1" applyBorder="1" applyAlignment="1">
      <alignment horizontal="left" vertical="center" wrapText="1"/>
    </xf>
    <xf numFmtId="165" fontId="16" fillId="5" borderId="33" xfId="1" applyNumberFormat="1" applyFont="1" applyFill="1" applyBorder="1" applyAlignment="1">
      <alignment horizontal="left" vertical="top" wrapText="1"/>
    </xf>
    <xf numFmtId="3" fontId="16" fillId="7" borderId="65" xfId="0" applyNumberFormat="1" applyFont="1" applyFill="1" applyBorder="1" applyAlignment="1">
      <alignment horizontal="center" vertical="top" wrapText="1"/>
    </xf>
    <xf numFmtId="165" fontId="16" fillId="0" borderId="40" xfId="1" applyNumberFormat="1" applyFont="1" applyFill="1" applyBorder="1" applyAlignment="1">
      <alignment horizontal="left" vertical="center" wrapText="1"/>
    </xf>
    <xf numFmtId="165" fontId="17" fillId="0" borderId="35" xfId="1" applyNumberFormat="1" applyFont="1" applyFill="1" applyBorder="1" applyAlignment="1">
      <alignment horizontal="left" vertical="center" wrapText="1"/>
    </xf>
    <xf numFmtId="0" fontId="16" fillId="2" borderId="39" xfId="0" applyFont="1" applyFill="1" applyBorder="1" applyAlignment="1">
      <alignment horizontal="center" vertical="top" wrapText="1"/>
    </xf>
    <xf numFmtId="0" fontId="16" fillId="2" borderId="51" xfId="0" applyFont="1" applyFill="1" applyBorder="1" applyAlignment="1">
      <alignment horizontal="center" vertical="top" wrapText="1"/>
    </xf>
    <xf numFmtId="3" fontId="16" fillId="2" borderId="66" xfId="0" applyNumberFormat="1" applyFont="1" applyFill="1" applyBorder="1" applyAlignment="1">
      <alignment horizontal="center" vertical="top" wrapText="1"/>
    </xf>
    <xf numFmtId="3" fontId="17" fillId="0" borderId="38" xfId="1" applyNumberFormat="1" applyFont="1" applyFill="1" applyBorder="1" applyAlignment="1">
      <alignment horizontal="center" vertical="center"/>
    </xf>
    <xf numFmtId="3" fontId="17" fillId="0" borderId="40" xfId="1" applyNumberFormat="1" applyFont="1" applyFill="1" applyBorder="1" applyAlignment="1">
      <alignment horizontal="center" vertical="center"/>
    </xf>
    <xf numFmtId="3" fontId="16" fillId="2" borderId="58" xfId="0" applyNumberFormat="1" applyFont="1" applyFill="1" applyBorder="1" applyAlignment="1">
      <alignment horizontal="center" vertical="top" wrapText="1"/>
    </xf>
    <xf numFmtId="0" fontId="17" fillId="0" borderId="67" xfId="0" applyFont="1" applyFill="1" applyBorder="1" applyAlignment="1">
      <alignment horizontal="left" vertical="center" wrapText="1"/>
    </xf>
    <xf numFmtId="0" fontId="19" fillId="0" borderId="0" xfId="0" applyFont="1" applyFill="1" applyBorder="1" applyAlignment="1">
      <alignment horizontal="left" vertical="top" wrapText="1"/>
    </xf>
    <xf numFmtId="0" fontId="15" fillId="0" borderId="0" xfId="0" applyFont="1" applyAlignment="1">
      <alignment horizontal="left" vertical="top" wrapText="1"/>
    </xf>
    <xf numFmtId="0" fontId="16" fillId="2" borderId="69" xfId="0" applyFont="1" applyFill="1" applyBorder="1" applyAlignment="1">
      <alignment horizontal="left" vertical="top" wrapText="1"/>
    </xf>
    <xf numFmtId="0" fontId="17" fillId="0" borderId="68" xfId="0" applyFont="1" applyFill="1" applyBorder="1" applyAlignment="1">
      <alignment horizontal="left" vertical="center" wrapText="1"/>
    </xf>
    <xf numFmtId="0" fontId="22" fillId="9" borderId="0" xfId="0" applyFont="1" applyFill="1" applyBorder="1" applyAlignment="1">
      <alignment horizontal="center" vertical="center" wrapText="1"/>
    </xf>
    <xf numFmtId="165" fontId="16" fillId="0" borderId="68" xfId="1" applyNumberFormat="1" applyFont="1" applyFill="1" applyBorder="1" applyAlignment="1">
      <alignment horizontal="left" vertical="center" wrapText="1"/>
    </xf>
    <xf numFmtId="0" fontId="17" fillId="0" borderId="34" xfId="6" applyFont="1" applyFill="1" applyBorder="1" applyAlignment="1">
      <alignment horizontal="left" vertical="center" wrapText="1"/>
    </xf>
    <xf numFmtId="165" fontId="16" fillId="0" borderId="56" xfId="6" applyNumberFormat="1" applyFont="1" applyFill="1" applyBorder="1" applyAlignment="1">
      <alignment horizontal="left" vertical="center" wrapText="1"/>
    </xf>
    <xf numFmtId="0" fontId="19" fillId="0" borderId="0" xfId="0" applyFont="1" applyBorder="1" applyAlignment="1">
      <alignment horizontal="left" vertical="top" wrapText="1"/>
    </xf>
    <xf numFmtId="0" fontId="19" fillId="0" borderId="0" xfId="0" applyFont="1" applyAlignment="1">
      <alignment horizontal="left" vertical="top" wrapText="1"/>
    </xf>
    <xf numFmtId="165" fontId="17" fillId="0" borderId="34" xfId="1" applyNumberFormat="1" applyFont="1" applyFill="1" applyBorder="1" applyAlignment="1">
      <alignment horizontal="left" vertical="center" wrapText="1"/>
    </xf>
    <xf numFmtId="0" fontId="17" fillId="0" borderId="36" xfId="0" applyNumberFormat="1" applyFont="1" applyFill="1" applyBorder="1" applyAlignment="1">
      <alignment horizontal="center" vertical="center" wrapText="1"/>
    </xf>
    <xf numFmtId="166" fontId="17" fillId="0" borderId="36" xfId="0" applyNumberFormat="1" applyFont="1" applyFill="1" applyBorder="1" applyAlignment="1">
      <alignment horizontal="center" vertical="center" wrapText="1"/>
    </xf>
    <xf numFmtId="0" fontId="17" fillId="0" borderId="36" xfId="0" applyNumberFormat="1" applyFont="1" applyFill="1" applyBorder="1" applyAlignment="1">
      <alignment horizontal="left" vertical="center" wrapText="1"/>
    </xf>
    <xf numFmtId="165" fontId="15" fillId="0" borderId="41" xfId="1" applyNumberFormat="1" applyFont="1" applyFill="1" applyBorder="1"/>
    <xf numFmtId="165" fontId="15" fillId="0" borderId="56" xfId="1" applyNumberFormat="1" applyFont="1" applyFill="1" applyBorder="1"/>
    <xf numFmtId="165" fontId="15" fillId="0" borderId="50" xfId="1" applyNumberFormat="1" applyFont="1" applyFill="1" applyBorder="1"/>
    <xf numFmtId="165" fontId="15" fillId="0" borderId="57" xfId="1" applyNumberFormat="1" applyFont="1" applyFill="1" applyBorder="1"/>
    <xf numFmtId="165" fontId="15" fillId="0" borderId="40" xfId="1" applyNumberFormat="1" applyFont="1" applyFill="1" applyBorder="1"/>
    <xf numFmtId="165" fontId="16" fillId="0" borderId="41" xfId="1" applyNumberFormat="1" applyFont="1" applyFill="1" applyBorder="1" applyAlignment="1">
      <alignment horizontal="left" vertical="center" wrapText="1"/>
    </xf>
    <xf numFmtId="165" fontId="16" fillId="0" borderId="42" xfId="1" applyNumberFormat="1" applyFont="1" applyFill="1" applyBorder="1" applyAlignment="1">
      <alignment horizontal="left" vertical="center" wrapText="1"/>
    </xf>
    <xf numFmtId="165" fontId="17" fillId="0" borderId="46" xfId="1" applyNumberFormat="1" applyFont="1" applyFill="1" applyBorder="1" applyAlignment="1">
      <alignment horizontal="left" vertical="center" wrapText="1"/>
    </xf>
    <xf numFmtId="165" fontId="17" fillId="0" borderId="70" xfId="1" applyNumberFormat="1" applyFont="1" applyFill="1" applyBorder="1" applyAlignment="1">
      <alignment horizontal="left" vertical="center"/>
    </xf>
    <xf numFmtId="3" fontId="17" fillId="0" borderId="41" xfId="1" applyNumberFormat="1" applyFont="1" applyFill="1" applyBorder="1" applyAlignment="1">
      <alignment horizontal="center" vertical="center"/>
    </xf>
    <xf numFmtId="3" fontId="17" fillId="0" borderId="42" xfId="1" applyNumberFormat="1" applyFont="1" applyFill="1" applyBorder="1" applyAlignment="1">
      <alignment horizontal="center" vertical="center"/>
    </xf>
    <xf numFmtId="0" fontId="17" fillId="0" borderId="41" xfId="0" applyNumberFormat="1" applyFont="1" applyFill="1" applyBorder="1" applyAlignment="1">
      <alignment horizontal="center" vertical="center" wrapText="1"/>
    </xf>
    <xf numFmtId="49" fontId="17" fillId="0" borderId="70" xfId="0" applyNumberFormat="1" applyFont="1" applyFill="1" applyBorder="1" applyAlignment="1">
      <alignment horizontal="center" vertical="center" wrapText="1"/>
    </xf>
    <xf numFmtId="0" fontId="17" fillId="0" borderId="70" xfId="0" applyFont="1" applyFill="1" applyBorder="1" applyAlignment="1">
      <alignment horizontal="center" vertical="center" wrapText="1"/>
    </xf>
    <xf numFmtId="0" fontId="17" fillId="0" borderId="70" xfId="6" applyNumberFormat="1" applyFont="1" applyFill="1" applyBorder="1" applyAlignment="1">
      <alignment horizontal="center" vertical="center" wrapText="1"/>
    </xf>
    <xf numFmtId="166" fontId="17" fillId="0" borderId="70" xfId="6" applyNumberFormat="1" applyFont="1" applyFill="1" applyBorder="1" applyAlignment="1">
      <alignment horizontal="center" vertical="center" wrapText="1"/>
    </xf>
    <xf numFmtId="0" fontId="17" fillId="0" borderId="71" xfId="0" applyNumberFormat="1" applyFont="1" applyFill="1" applyBorder="1" applyAlignment="1">
      <alignment horizontal="center" vertical="center" wrapText="1"/>
    </xf>
    <xf numFmtId="0" fontId="15" fillId="0" borderId="32" xfId="0" applyFont="1" applyFill="1" applyBorder="1"/>
    <xf numFmtId="165" fontId="15" fillId="0" borderId="0" xfId="1" applyNumberFormat="1" applyFont="1" applyFill="1" applyBorder="1"/>
    <xf numFmtId="0" fontId="15" fillId="0" borderId="60" xfId="0" applyFont="1" applyFill="1" applyBorder="1"/>
    <xf numFmtId="165" fontId="15" fillId="0" borderId="60" xfId="1" applyNumberFormat="1" applyFont="1" applyFill="1" applyBorder="1"/>
    <xf numFmtId="0" fontId="15" fillId="0" borderId="61" xfId="0" applyFont="1" applyFill="1" applyBorder="1"/>
    <xf numFmtId="10" fontId="15" fillId="0" borderId="61" xfId="813" applyNumberFormat="1" applyFont="1" applyFill="1" applyBorder="1"/>
    <xf numFmtId="165" fontId="15" fillId="0" borderId="61" xfId="1" applyNumberFormat="1" applyFont="1" applyFill="1" applyBorder="1"/>
    <xf numFmtId="0" fontId="15" fillId="0" borderId="64" xfId="0" applyFont="1" applyFill="1" applyBorder="1"/>
    <xf numFmtId="10" fontId="15" fillId="0" borderId="64" xfId="813" applyNumberFormat="1" applyFont="1" applyFill="1" applyBorder="1"/>
    <xf numFmtId="165" fontId="15" fillId="0" borderId="64" xfId="1" applyNumberFormat="1" applyFont="1" applyFill="1" applyBorder="1"/>
    <xf numFmtId="0" fontId="19" fillId="0" borderId="0" xfId="0" applyFont="1" applyFill="1" applyBorder="1" applyAlignment="1">
      <alignment vertical="center"/>
    </xf>
    <xf numFmtId="165" fontId="19" fillId="0" borderId="0" xfId="1" applyNumberFormat="1" applyFont="1" applyFill="1" applyBorder="1" applyAlignment="1">
      <alignment vertical="center"/>
    </xf>
    <xf numFmtId="0" fontId="15" fillId="0" borderId="0" xfId="0" applyFont="1" applyFill="1"/>
    <xf numFmtId="0" fontId="15" fillId="0" borderId="0" xfId="0" applyFont="1" applyAlignment="1">
      <alignment vertical="center"/>
    </xf>
    <xf numFmtId="49" fontId="17" fillId="0" borderId="73" xfId="0" applyNumberFormat="1" applyFont="1" applyFill="1" applyBorder="1" applyAlignment="1">
      <alignment horizontal="center" vertical="center" wrapText="1"/>
    </xf>
    <xf numFmtId="0" fontId="17" fillId="0" borderId="73" xfId="0" applyFont="1" applyFill="1" applyBorder="1" applyAlignment="1">
      <alignment horizontal="center" vertical="center" wrapText="1"/>
    </xf>
    <xf numFmtId="166" fontId="17" fillId="0" borderId="73" xfId="6" applyNumberFormat="1" applyFont="1" applyFill="1" applyBorder="1" applyAlignment="1">
      <alignment horizontal="center" vertical="center" wrapText="1"/>
    </xf>
    <xf numFmtId="0" fontId="17" fillId="0" borderId="73" xfId="0" applyFont="1" applyFill="1" applyBorder="1" applyAlignment="1">
      <alignment horizontal="left" vertical="center" wrapText="1"/>
    </xf>
    <xf numFmtId="0" fontId="17" fillId="0" borderId="79" xfId="0" applyFont="1" applyFill="1" applyBorder="1" applyAlignment="1">
      <alignment horizontal="left" vertical="center" wrapText="1"/>
    </xf>
    <xf numFmtId="0" fontId="17" fillId="0" borderId="0" xfId="0" applyFont="1" applyFill="1" applyBorder="1" applyAlignment="1">
      <alignment horizontal="left" vertical="center" wrapText="1"/>
    </xf>
    <xf numFmtId="165" fontId="16" fillId="0" borderId="72" xfId="1" applyNumberFormat="1" applyFont="1" applyFill="1" applyBorder="1" applyAlignment="1">
      <alignment horizontal="left" vertical="center" wrapText="1"/>
    </xf>
    <xf numFmtId="165" fontId="16" fillId="0" borderId="79" xfId="1" applyNumberFormat="1" applyFont="1" applyFill="1" applyBorder="1" applyAlignment="1">
      <alignment horizontal="left" vertical="center" wrapText="1"/>
    </xf>
    <xf numFmtId="3" fontId="17" fillId="0" borderId="72" xfId="1" applyNumberFormat="1" applyFont="1" applyFill="1" applyBorder="1" applyAlignment="1">
      <alignment horizontal="center" vertical="center"/>
    </xf>
    <xf numFmtId="3" fontId="17" fillId="0" borderId="79" xfId="1" applyNumberFormat="1" applyFont="1" applyFill="1" applyBorder="1" applyAlignment="1">
      <alignment horizontal="center" vertical="center"/>
    </xf>
    <xf numFmtId="0" fontId="17" fillId="0" borderId="70" xfId="0" applyFont="1" applyFill="1" applyBorder="1" applyAlignment="1">
      <alignment horizontal="left" vertical="center" wrapText="1"/>
    </xf>
    <xf numFmtId="0" fontId="17" fillId="0" borderId="42" xfId="0" applyFont="1" applyFill="1" applyBorder="1" applyAlignment="1">
      <alignment horizontal="left" vertical="center" wrapText="1"/>
    </xf>
    <xf numFmtId="49" fontId="17" fillId="0" borderId="73" xfId="6" applyNumberFormat="1" applyFont="1" applyFill="1" applyBorder="1" applyAlignment="1">
      <alignment horizontal="center" vertical="center" wrapText="1"/>
    </xf>
    <xf numFmtId="0" fontId="17" fillId="0" borderId="73" xfId="6" applyNumberFormat="1" applyFont="1" applyFill="1" applyBorder="1" applyAlignment="1">
      <alignment horizontal="center" vertical="center" wrapText="1"/>
    </xf>
    <xf numFmtId="166" fontId="17" fillId="0" borderId="70" xfId="0" applyNumberFormat="1" applyFont="1" applyFill="1" applyBorder="1" applyAlignment="1">
      <alignment horizontal="center" vertical="center" wrapText="1"/>
    </xf>
    <xf numFmtId="166" fontId="17" fillId="0" borderId="73" xfId="0" applyNumberFormat="1" applyFont="1" applyFill="1" applyBorder="1" applyAlignment="1">
      <alignment horizontal="center" vertical="center" wrapText="1"/>
    </xf>
    <xf numFmtId="0" fontId="17" fillId="0" borderId="73" xfId="6" applyNumberFormat="1" applyFont="1" applyFill="1" applyBorder="1" applyAlignment="1">
      <alignment horizontal="left" vertical="center" wrapText="1"/>
    </xf>
    <xf numFmtId="0" fontId="17" fillId="0" borderId="79" xfId="6" applyFont="1" applyFill="1" applyBorder="1" applyAlignment="1">
      <alignment horizontal="left" vertical="center" wrapText="1"/>
    </xf>
    <xf numFmtId="0" fontId="17" fillId="0" borderId="53" xfId="0" applyNumberFormat="1" applyFont="1" applyFill="1" applyBorder="1" applyAlignment="1">
      <alignment horizontal="center" vertical="center" wrapText="1"/>
    </xf>
    <xf numFmtId="165" fontId="16" fillId="10" borderId="77" xfId="1" applyNumberFormat="1" applyFont="1" applyFill="1" applyBorder="1" applyAlignment="1">
      <alignment horizontal="left" vertical="center" wrapText="1"/>
    </xf>
    <xf numFmtId="165" fontId="16" fillId="10" borderId="74" xfId="1" applyNumberFormat="1" applyFont="1" applyFill="1" applyBorder="1" applyAlignment="1">
      <alignment horizontal="left" vertical="center" wrapText="1"/>
    </xf>
    <xf numFmtId="0" fontId="16" fillId="10" borderId="76" xfId="0" applyFont="1" applyFill="1" applyBorder="1" applyAlignment="1">
      <alignment horizontal="left" vertical="center" wrapText="1"/>
    </xf>
    <xf numFmtId="165" fontId="16" fillId="10" borderId="78" xfId="1" applyNumberFormat="1" applyFont="1" applyFill="1" applyBorder="1" applyAlignment="1">
      <alignment horizontal="left" vertical="center" wrapText="1"/>
    </xf>
    <xf numFmtId="165" fontId="16" fillId="10" borderId="75" xfId="1" applyNumberFormat="1" applyFont="1" applyFill="1" applyBorder="1" applyAlignment="1">
      <alignment horizontal="left" vertical="center"/>
    </xf>
    <xf numFmtId="0" fontId="32" fillId="10" borderId="76" xfId="0" applyFont="1" applyFill="1" applyBorder="1" applyAlignment="1">
      <alignment horizontal="center" vertical="center" wrapText="1"/>
    </xf>
    <xf numFmtId="165" fontId="16" fillId="0" borderId="35" xfId="1" applyNumberFormat="1" applyFont="1" applyFill="1" applyBorder="1" applyAlignment="1">
      <alignment horizontal="left" vertical="center" wrapText="1"/>
    </xf>
    <xf numFmtId="165" fontId="17" fillId="10" borderId="31" xfId="1" applyNumberFormat="1" applyFont="1" applyFill="1" applyBorder="1" applyAlignment="1">
      <alignment horizontal="center" vertical="center" wrapText="1"/>
    </xf>
    <xf numFmtId="0" fontId="22" fillId="10" borderId="0" xfId="0" applyFont="1" applyFill="1" applyBorder="1" applyAlignment="1">
      <alignment horizontal="center" vertical="center" wrapText="1"/>
    </xf>
    <xf numFmtId="0" fontId="16" fillId="10" borderId="82" xfId="0" applyNumberFormat="1" applyFont="1" applyFill="1" applyBorder="1" applyAlignment="1">
      <alignment vertical="center" wrapText="1"/>
    </xf>
    <xf numFmtId="49" fontId="17" fillId="0" borderId="49" xfId="6" applyNumberFormat="1" applyFont="1" applyFill="1" applyBorder="1" applyAlignment="1">
      <alignment horizontal="center" vertical="center" wrapText="1"/>
    </xf>
    <xf numFmtId="0" fontId="17" fillId="0" borderId="49" xfId="6" applyNumberFormat="1" applyFont="1" applyFill="1" applyBorder="1" applyAlignment="1">
      <alignment horizontal="center" vertical="center" wrapText="1"/>
    </xf>
    <xf numFmtId="166" fontId="17" fillId="0" borderId="49" xfId="6" applyNumberFormat="1" applyFont="1" applyFill="1" applyBorder="1" applyAlignment="1">
      <alignment horizontal="center" vertical="center" wrapText="1"/>
    </xf>
    <xf numFmtId="0" fontId="17" fillId="0" borderId="49" xfId="6" applyNumberFormat="1" applyFont="1" applyFill="1" applyBorder="1" applyAlignment="1">
      <alignment horizontal="left" vertical="center" wrapText="1"/>
    </xf>
    <xf numFmtId="0" fontId="17" fillId="0" borderId="54" xfId="6" applyFont="1" applyFill="1" applyBorder="1" applyAlignment="1">
      <alignment horizontal="left" vertical="center" wrapText="1"/>
    </xf>
    <xf numFmtId="165" fontId="16" fillId="0" borderId="53" xfId="1" applyNumberFormat="1" applyFont="1" applyFill="1" applyBorder="1" applyAlignment="1">
      <alignment horizontal="left" vertical="center" wrapText="1"/>
    </xf>
    <xf numFmtId="165" fontId="16" fillId="0" borderId="54" xfId="1" applyNumberFormat="1" applyFont="1" applyFill="1" applyBorder="1" applyAlignment="1">
      <alignment horizontal="left" vertical="center" wrapText="1"/>
    </xf>
    <xf numFmtId="165" fontId="17" fillId="0" borderId="48" xfId="1" applyNumberFormat="1" applyFont="1" applyFill="1" applyBorder="1" applyAlignment="1">
      <alignment horizontal="left" vertical="center" wrapText="1"/>
    </xf>
    <xf numFmtId="165" fontId="17" fillId="6" borderId="49" xfId="1" applyNumberFormat="1" applyFont="1" applyFill="1" applyBorder="1" applyAlignment="1">
      <alignment horizontal="left" vertical="center"/>
    </xf>
    <xf numFmtId="165" fontId="17" fillId="0" borderId="49" xfId="1" applyNumberFormat="1" applyFont="1" applyFill="1" applyBorder="1" applyAlignment="1">
      <alignment horizontal="left" vertical="center"/>
    </xf>
    <xf numFmtId="3" fontId="17" fillId="0" borderId="53" xfId="1" applyNumberFormat="1" applyFont="1" applyFill="1" applyBorder="1" applyAlignment="1">
      <alignment horizontal="center" vertical="center"/>
    </xf>
    <xf numFmtId="3" fontId="17" fillId="0" borderId="54" xfId="1" applyNumberFormat="1" applyFont="1" applyFill="1" applyBorder="1" applyAlignment="1">
      <alignment horizontal="center" vertical="center"/>
    </xf>
    <xf numFmtId="165" fontId="17" fillId="0" borderId="49" xfId="1" applyNumberFormat="1" applyFont="1" applyFill="1" applyBorder="1" applyAlignment="1">
      <alignment horizontal="left" vertical="center" wrapText="1"/>
    </xf>
    <xf numFmtId="0" fontId="17" fillId="0" borderId="70" xfId="0" applyNumberFormat="1" applyFont="1" applyFill="1" applyBorder="1" applyAlignment="1">
      <alignment horizontal="center" vertical="center" wrapText="1"/>
    </xf>
    <xf numFmtId="0" fontId="17" fillId="0" borderId="70" xfId="0" applyNumberFormat="1" applyFont="1" applyFill="1" applyBorder="1" applyAlignment="1">
      <alignment horizontal="left" vertical="center" wrapText="1"/>
    </xf>
    <xf numFmtId="165" fontId="17" fillId="6" borderId="70" xfId="1" applyNumberFormat="1" applyFont="1" applyFill="1" applyBorder="1" applyAlignment="1">
      <alignment horizontal="left" vertical="center" wrapText="1"/>
    </xf>
    <xf numFmtId="165" fontId="17" fillId="0" borderId="70" xfId="1" applyNumberFormat="1" applyFont="1" applyFill="1" applyBorder="1" applyAlignment="1">
      <alignment horizontal="left" vertical="center" wrapText="1"/>
    </xf>
    <xf numFmtId="0" fontId="17" fillId="0" borderId="84" xfId="0" applyNumberFormat="1" applyFont="1" applyFill="1" applyBorder="1" applyAlignment="1">
      <alignment horizontal="center" vertical="center" wrapText="1"/>
    </xf>
    <xf numFmtId="165" fontId="16" fillId="10" borderId="41" xfId="1" applyNumberFormat="1" applyFont="1" applyFill="1" applyBorder="1" applyAlignment="1">
      <alignment horizontal="left" vertical="center" wrapText="1"/>
    </xf>
    <xf numFmtId="165" fontId="16" fillId="10" borderId="42" xfId="1" applyNumberFormat="1" applyFont="1" applyFill="1" applyBorder="1" applyAlignment="1">
      <alignment horizontal="left" vertical="center" wrapText="1"/>
    </xf>
    <xf numFmtId="3" fontId="16" fillId="10" borderId="33" xfId="1" applyNumberFormat="1" applyFont="1" applyFill="1" applyBorder="1" applyAlignment="1">
      <alignment horizontal="center" vertical="center"/>
    </xf>
    <xf numFmtId="3" fontId="16" fillId="10" borderId="34" xfId="1" applyNumberFormat="1" applyFont="1" applyFill="1" applyBorder="1" applyAlignment="1">
      <alignment horizontal="center" vertical="center"/>
    </xf>
    <xf numFmtId="165" fontId="16" fillId="10" borderId="31" xfId="1" applyNumberFormat="1" applyFont="1" applyFill="1" applyBorder="1" applyAlignment="1">
      <alignment horizontal="center" vertical="center" wrapText="1"/>
    </xf>
    <xf numFmtId="0" fontId="32" fillId="10" borderId="0" xfId="0" applyFont="1" applyFill="1" applyBorder="1" applyAlignment="1">
      <alignment horizontal="center" vertical="center" wrapText="1"/>
    </xf>
    <xf numFmtId="0" fontId="16" fillId="2" borderId="83" xfId="0" applyFont="1" applyFill="1" applyBorder="1" applyAlignment="1">
      <alignment horizontal="center" vertical="top" wrapText="1"/>
    </xf>
    <xf numFmtId="0" fontId="16" fillId="2" borderId="65" xfId="0" applyFont="1" applyFill="1" applyBorder="1" applyAlignment="1">
      <alignment horizontal="center" vertical="top" wrapText="1"/>
    </xf>
    <xf numFmtId="165" fontId="16" fillId="0" borderId="38" xfId="1" applyNumberFormat="1" applyFont="1" applyFill="1" applyBorder="1" applyAlignment="1">
      <alignment horizontal="left" vertical="center" wrapText="1"/>
    </xf>
    <xf numFmtId="0" fontId="17" fillId="0" borderId="85" xfId="0" applyNumberFormat="1" applyFont="1" applyFill="1" applyBorder="1" applyAlignment="1">
      <alignment horizontal="center" vertical="center" wrapText="1"/>
    </xf>
    <xf numFmtId="165" fontId="16" fillId="10" borderId="86" xfId="0" applyNumberFormat="1" applyFont="1" applyFill="1" applyBorder="1" applyAlignment="1">
      <alignment vertical="center" wrapText="1"/>
    </xf>
    <xf numFmtId="3" fontId="16" fillId="10" borderId="8" xfId="0" applyNumberFormat="1" applyFont="1" applyFill="1" applyBorder="1" applyAlignment="1">
      <alignment vertical="center" wrapText="1"/>
    </xf>
    <xf numFmtId="49" fontId="16" fillId="2" borderId="83" xfId="0" applyNumberFormat="1" applyFont="1" applyFill="1" applyBorder="1" applyAlignment="1">
      <alignment horizontal="center" vertical="top" wrapText="1"/>
    </xf>
    <xf numFmtId="49" fontId="16" fillId="2" borderId="66" xfId="0" applyNumberFormat="1" applyFont="1" applyFill="1" applyBorder="1" applyAlignment="1">
      <alignment horizontal="center" vertical="top" wrapText="1"/>
    </xf>
    <xf numFmtId="166" fontId="16" fillId="2" borderId="66" xfId="0" applyNumberFormat="1" applyFont="1" applyFill="1" applyBorder="1" applyAlignment="1">
      <alignment horizontal="center" vertical="top" wrapText="1"/>
    </xf>
    <xf numFmtId="0" fontId="16" fillId="2" borderId="66" xfId="0" applyFont="1" applyFill="1" applyBorder="1" applyAlignment="1">
      <alignment horizontal="left" vertical="top" wrapText="1"/>
    </xf>
    <xf numFmtId="0" fontId="16" fillId="2" borderId="65" xfId="0" applyFont="1" applyFill="1" applyBorder="1" applyAlignment="1">
      <alignment horizontal="left" vertical="top" wrapText="1"/>
    </xf>
    <xf numFmtId="49" fontId="17" fillId="0" borderId="39" xfId="6" applyNumberFormat="1" applyFont="1" applyFill="1" applyBorder="1" applyAlignment="1">
      <alignment horizontal="center" vertical="center" wrapText="1"/>
    </xf>
    <xf numFmtId="0" fontId="17" fillId="0" borderId="39" xfId="6" applyNumberFormat="1" applyFont="1" applyFill="1" applyBorder="1" applyAlignment="1">
      <alignment horizontal="center" vertical="center" wrapText="1"/>
    </xf>
    <xf numFmtId="166" fontId="17" fillId="0" borderId="39" xfId="6" applyNumberFormat="1" applyFont="1" applyFill="1" applyBorder="1" applyAlignment="1">
      <alignment horizontal="center" vertical="center" wrapText="1"/>
    </xf>
    <xf numFmtId="0" fontId="17" fillId="0" borderId="39" xfId="6" applyNumberFormat="1" applyFont="1" applyFill="1" applyBorder="1" applyAlignment="1">
      <alignment horizontal="left" vertical="center" wrapText="1"/>
    </xf>
    <xf numFmtId="0" fontId="17" fillId="0" borderId="40" xfId="6" applyFont="1" applyFill="1" applyBorder="1" applyAlignment="1">
      <alignment horizontal="left" vertical="center" wrapText="1"/>
    </xf>
    <xf numFmtId="0" fontId="17" fillId="0" borderId="35" xfId="0" applyNumberFormat="1" applyFont="1" applyFill="1" applyBorder="1" applyAlignment="1">
      <alignment horizontal="center" vertical="center" wrapText="1"/>
    </xf>
    <xf numFmtId="3" fontId="17" fillId="10" borderId="53" xfId="1" applyNumberFormat="1" applyFont="1" applyFill="1" applyBorder="1" applyAlignment="1">
      <alignment horizontal="center" vertical="center"/>
    </xf>
    <xf numFmtId="3" fontId="17" fillId="10" borderId="54" xfId="1" applyNumberFormat="1" applyFont="1" applyFill="1" applyBorder="1" applyAlignment="1">
      <alignment horizontal="center" vertical="center"/>
    </xf>
    <xf numFmtId="3" fontId="17" fillId="11" borderId="38" xfId="1" applyNumberFormat="1" applyFont="1" applyFill="1" applyBorder="1" applyAlignment="1">
      <alignment horizontal="center" vertical="center"/>
    </xf>
    <xf numFmtId="3" fontId="17" fillId="11" borderId="40" xfId="1" applyNumberFormat="1" applyFont="1" applyFill="1" applyBorder="1" applyAlignment="1">
      <alignment horizontal="center" vertical="center"/>
    </xf>
    <xf numFmtId="3" fontId="17" fillId="11" borderId="35" xfId="1" applyNumberFormat="1" applyFont="1" applyFill="1" applyBorder="1" applyAlignment="1">
      <alignment horizontal="center" vertical="center"/>
    </xf>
    <xf numFmtId="3" fontId="17" fillId="11" borderId="37" xfId="1" applyNumberFormat="1" applyFont="1" applyFill="1" applyBorder="1" applyAlignment="1">
      <alignment horizontal="center" vertical="center"/>
    </xf>
    <xf numFmtId="165" fontId="17" fillId="6" borderId="49" xfId="1" applyNumberFormat="1" applyFont="1" applyFill="1" applyBorder="1" applyAlignment="1">
      <alignment horizontal="left" vertical="center" wrapText="1"/>
    </xf>
    <xf numFmtId="165" fontId="16" fillId="5" borderId="70" xfId="1" applyNumberFormat="1" applyFont="1" applyFill="1" applyBorder="1" applyAlignment="1">
      <alignment horizontal="left" vertical="top" wrapText="1"/>
    </xf>
    <xf numFmtId="165" fontId="16" fillId="10" borderId="43" xfId="1" applyNumberFormat="1" applyFont="1" applyFill="1" applyBorder="1" applyAlignment="1">
      <alignment horizontal="left" vertical="center" wrapText="1"/>
    </xf>
    <xf numFmtId="165" fontId="16" fillId="10" borderId="44" xfId="1" applyNumberFormat="1" applyFont="1" applyFill="1" applyBorder="1" applyAlignment="1">
      <alignment horizontal="left" vertical="center" wrapText="1"/>
    </xf>
    <xf numFmtId="165" fontId="16" fillId="10" borderId="45" xfId="1" applyNumberFormat="1" applyFont="1" applyFill="1" applyBorder="1" applyAlignment="1">
      <alignment horizontal="left" vertical="center" wrapText="1"/>
    </xf>
    <xf numFmtId="165" fontId="17" fillId="10" borderId="43" xfId="1" applyNumberFormat="1" applyFont="1" applyFill="1" applyBorder="1" applyAlignment="1">
      <alignment horizontal="left" vertical="center" wrapText="1"/>
    </xf>
    <xf numFmtId="165" fontId="17" fillId="10" borderId="44" xfId="1" applyNumberFormat="1" applyFont="1" applyFill="1" applyBorder="1" applyAlignment="1">
      <alignment horizontal="left" vertical="center"/>
    </xf>
    <xf numFmtId="165" fontId="17" fillId="10" borderId="45" xfId="1" applyNumberFormat="1" applyFont="1" applyFill="1" applyBorder="1" applyAlignment="1">
      <alignment horizontal="left" vertical="center"/>
    </xf>
    <xf numFmtId="0" fontId="22" fillId="12" borderId="0" xfId="0" applyFont="1" applyFill="1" applyBorder="1" applyAlignment="1">
      <alignment horizontal="center" vertical="center" wrapText="1"/>
    </xf>
    <xf numFmtId="0" fontId="32" fillId="12" borderId="0" xfId="0" applyFont="1" applyFill="1" applyBorder="1" applyAlignment="1">
      <alignment horizontal="center" vertical="center" wrapText="1"/>
    </xf>
    <xf numFmtId="0" fontId="15" fillId="12" borderId="0" xfId="0" applyFont="1" applyFill="1" applyAlignment="1">
      <alignment horizontal="center" vertical="top" wrapText="1"/>
    </xf>
    <xf numFmtId="49" fontId="17" fillId="12" borderId="30" xfId="6" applyNumberFormat="1" applyFont="1" applyFill="1" applyBorder="1" applyAlignment="1">
      <alignment horizontal="center" vertical="center" wrapText="1"/>
    </xf>
    <xf numFmtId="166" fontId="17" fillId="12" borderId="30" xfId="6" applyNumberFormat="1" applyFont="1" applyFill="1" applyBorder="1" applyAlignment="1">
      <alignment horizontal="center" vertical="center" wrapText="1"/>
    </xf>
    <xf numFmtId="49" fontId="17" fillId="12" borderId="30" xfId="0" applyNumberFormat="1" applyFont="1" applyFill="1" applyBorder="1" applyAlignment="1">
      <alignment horizontal="center" vertical="center" wrapText="1"/>
    </xf>
    <xf numFmtId="49" fontId="17" fillId="12" borderId="36" xfId="0" applyNumberFormat="1" applyFont="1" applyFill="1" applyBorder="1" applyAlignment="1">
      <alignment horizontal="center" vertical="center" wrapText="1"/>
    </xf>
    <xf numFmtId="0" fontId="17" fillId="12" borderId="0" xfId="0" applyFont="1" applyFill="1" applyBorder="1" applyAlignment="1">
      <alignment horizontal="center" vertical="center" wrapText="1"/>
    </xf>
    <xf numFmtId="0" fontId="32" fillId="0" borderId="76" xfId="0" applyFont="1" applyFill="1" applyBorder="1" applyAlignment="1">
      <alignment horizontal="center" vertical="center" wrapText="1"/>
    </xf>
    <xf numFmtId="0" fontId="32" fillId="0" borderId="0" xfId="0" applyFont="1" applyFill="1" applyBorder="1" applyAlignment="1">
      <alignment horizontal="center" vertical="center" wrapText="1"/>
    </xf>
    <xf numFmtId="165" fontId="29" fillId="0" borderId="0" xfId="0" applyNumberFormat="1" applyFont="1"/>
    <xf numFmtId="165" fontId="17" fillId="0" borderId="34" xfId="1" applyNumberFormat="1" applyFont="1" applyFill="1" applyBorder="1" applyAlignment="1">
      <alignment horizontal="center" vertical="center" wrapText="1"/>
    </xf>
    <xf numFmtId="165" fontId="16" fillId="10" borderId="74" xfId="1" applyNumberFormat="1" applyFont="1" applyFill="1" applyBorder="1" applyAlignment="1">
      <alignment horizontal="left" vertical="center"/>
    </xf>
    <xf numFmtId="165" fontId="16" fillId="10" borderId="34" xfId="1" applyNumberFormat="1" applyFont="1" applyFill="1" applyBorder="1" applyAlignment="1">
      <alignment horizontal="center" vertical="center" wrapText="1"/>
    </xf>
    <xf numFmtId="165" fontId="17" fillId="12" borderId="34" xfId="1" applyNumberFormat="1" applyFont="1" applyFill="1" applyBorder="1" applyAlignment="1">
      <alignment horizontal="center" vertical="center" wrapText="1"/>
    </xf>
    <xf numFmtId="49" fontId="17" fillId="0" borderId="49" xfId="0" applyNumberFormat="1" applyFont="1" applyFill="1" applyBorder="1" applyAlignment="1">
      <alignment horizontal="center" vertical="center" wrapText="1"/>
    </xf>
    <xf numFmtId="0" fontId="17" fillId="0" borderId="49" xfId="0" applyFont="1" applyFill="1" applyBorder="1" applyAlignment="1">
      <alignment horizontal="center" vertical="center" wrapText="1"/>
    </xf>
    <xf numFmtId="166" fontId="17" fillId="0" borderId="49" xfId="0" applyNumberFormat="1" applyFont="1" applyFill="1" applyBorder="1" applyAlignment="1">
      <alignment horizontal="center" vertical="center" wrapText="1"/>
    </xf>
    <xf numFmtId="0" fontId="17" fillId="0" borderId="49" xfId="0" applyFont="1" applyFill="1" applyBorder="1" applyAlignment="1">
      <alignment horizontal="left" vertical="center" wrapText="1"/>
    </xf>
    <xf numFmtId="0" fontId="17" fillId="0" borderId="54" xfId="0" applyFont="1" applyFill="1" applyBorder="1" applyAlignment="1">
      <alignment horizontal="left" vertical="center" wrapText="1"/>
    </xf>
    <xf numFmtId="0" fontId="17" fillId="0" borderId="82" xfId="0" applyFont="1" applyFill="1" applyBorder="1" applyAlignment="1">
      <alignment horizontal="left" vertical="center" wrapText="1"/>
    </xf>
    <xf numFmtId="0" fontId="17" fillId="13" borderId="76" xfId="0" applyFont="1" applyFill="1" applyBorder="1" applyAlignment="1">
      <alignment horizontal="left" vertical="center" wrapText="1"/>
    </xf>
    <xf numFmtId="165" fontId="16" fillId="13" borderId="77" xfId="1" applyNumberFormat="1" applyFont="1" applyFill="1" applyBorder="1" applyAlignment="1">
      <alignment horizontal="left" vertical="center" wrapText="1"/>
    </xf>
    <xf numFmtId="165" fontId="16" fillId="13" borderId="74" xfId="1" applyNumberFormat="1" applyFont="1" applyFill="1" applyBorder="1" applyAlignment="1">
      <alignment horizontal="left" vertical="center" wrapText="1"/>
    </xf>
    <xf numFmtId="165" fontId="16" fillId="13" borderId="78" xfId="1" applyNumberFormat="1" applyFont="1" applyFill="1" applyBorder="1" applyAlignment="1">
      <alignment horizontal="left" vertical="center" wrapText="1"/>
    </xf>
    <xf numFmtId="165" fontId="16" fillId="13" borderId="75" xfId="1" applyNumberFormat="1" applyFont="1" applyFill="1" applyBorder="1" applyAlignment="1">
      <alignment horizontal="left" vertical="center"/>
    </xf>
    <xf numFmtId="165" fontId="16" fillId="13" borderId="89" xfId="1" applyNumberFormat="1" applyFont="1" applyFill="1" applyBorder="1" applyAlignment="1">
      <alignment horizontal="left" vertical="center"/>
    </xf>
    <xf numFmtId="49" fontId="17" fillId="9" borderId="73" xfId="0" applyNumberFormat="1" applyFont="1" applyFill="1" applyBorder="1" applyAlignment="1">
      <alignment horizontal="center" vertical="center" wrapText="1"/>
    </xf>
    <xf numFmtId="49" fontId="17" fillId="9" borderId="70" xfId="0" applyNumberFormat="1" applyFont="1" applyFill="1" applyBorder="1" applyAlignment="1">
      <alignment horizontal="center" vertical="center" wrapText="1"/>
    </xf>
    <xf numFmtId="49" fontId="17" fillId="9" borderId="30" xfId="0" applyNumberFormat="1" applyFont="1" applyFill="1" applyBorder="1" applyAlignment="1">
      <alignment horizontal="center" vertical="center" wrapText="1"/>
    </xf>
    <xf numFmtId="49" fontId="17" fillId="9" borderId="49" xfId="0" applyNumberFormat="1" applyFont="1" applyFill="1" applyBorder="1" applyAlignment="1">
      <alignment horizontal="center" vertical="center" wrapText="1"/>
    </xf>
    <xf numFmtId="0" fontId="15" fillId="0" borderId="62" xfId="0" applyFont="1" applyFill="1" applyBorder="1"/>
    <xf numFmtId="165" fontId="17" fillId="10" borderId="34" xfId="1" applyNumberFormat="1" applyFont="1" applyFill="1" applyBorder="1" applyAlignment="1">
      <alignment horizontal="center" vertical="center" wrapText="1"/>
    </xf>
    <xf numFmtId="0" fontId="15" fillId="0" borderId="0" xfId="0" applyFont="1" applyAlignment="1">
      <alignment wrapText="1"/>
    </xf>
    <xf numFmtId="0" fontId="0" fillId="0" borderId="0" xfId="0" applyAlignment="1"/>
    <xf numFmtId="49" fontId="15" fillId="0" borderId="0" xfId="0" applyNumberFormat="1" applyFont="1" applyFill="1" applyAlignment="1">
      <alignment horizontal="left" vertical="top" wrapText="1"/>
    </xf>
    <xf numFmtId="0" fontId="15" fillId="0" borderId="0" xfId="0" applyFont="1" applyFill="1" applyAlignment="1">
      <alignment horizontal="left" vertical="top" wrapText="1"/>
    </xf>
    <xf numFmtId="165" fontId="16" fillId="5" borderId="41" xfId="1" applyNumberFormat="1" applyFont="1" applyFill="1" applyBorder="1" applyAlignment="1">
      <alignment horizontal="left" vertical="center" wrapText="1"/>
    </xf>
    <xf numFmtId="165" fontId="16" fillId="5" borderId="70" xfId="1" applyNumberFormat="1" applyFont="1" applyFill="1" applyBorder="1" applyAlignment="1">
      <alignment horizontal="left" vertical="center" wrapText="1"/>
    </xf>
    <xf numFmtId="165" fontId="16" fillId="5" borderId="56" xfId="1" applyNumberFormat="1" applyFont="1" applyFill="1" applyBorder="1" applyAlignment="1">
      <alignment horizontal="left" vertical="center" wrapText="1"/>
    </xf>
    <xf numFmtId="165" fontId="16" fillId="5" borderId="35" xfId="1" applyNumberFormat="1" applyFont="1" applyFill="1" applyBorder="1" applyAlignment="1">
      <alignment horizontal="left" vertical="center" wrapText="1"/>
    </xf>
    <xf numFmtId="165" fontId="16" fillId="5" borderId="36" xfId="1" applyNumberFormat="1" applyFont="1" applyFill="1" applyBorder="1" applyAlignment="1">
      <alignment horizontal="left" vertical="center" wrapText="1"/>
    </xf>
    <xf numFmtId="165" fontId="16" fillId="5" borderId="59" xfId="1" applyNumberFormat="1" applyFont="1" applyFill="1" applyBorder="1" applyAlignment="1">
      <alignment horizontal="left" vertical="center" wrapText="1"/>
    </xf>
    <xf numFmtId="0" fontId="16" fillId="10" borderId="86" xfId="0" applyNumberFormat="1" applyFont="1" applyFill="1" applyBorder="1" applyAlignment="1">
      <alignment horizontal="left" vertical="center" wrapText="1"/>
    </xf>
    <xf numFmtId="0" fontId="16" fillId="10" borderId="87" xfId="0" applyNumberFormat="1" applyFont="1" applyFill="1" applyBorder="1" applyAlignment="1">
      <alignment horizontal="left" vertical="center" wrapText="1"/>
    </xf>
    <xf numFmtId="0" fontId="16" fillId="10" borderId="8" xfId="0" applyNumberFormat="1" applyFont="1" applyFill="1" applyBorder="1" applyAlignment="1">
      <alignment horizontal="left" vertical="center" wrapText="1"/>
    </xf>
    <xf numFmtId="0" fontId="16" fillId="10" borderId="80" xfId="0" applyNumberFormat="1" applyFont="1" applyFill="1" applyBorder="1" applyAlignment="1">
      <alignment horizontal="left" vertical="center" wrapText="1"/>
    </xf>
    <xf numFmtId="0" fontId="16" fillId="10" borderId="76" xfId="0" applyNumberFormat="1" applyFont="1" applyFill="1" applyBorder="1" applyAlignment="1">
      <alignment horizontal="left" vertical="center" wrapText="1"/>
    </xf>
    <xf numFmtId="0" fontId="16" fillId="10" borderId="81" xfId="0" applyNumberFormat="1" applyFont="1" applyFill="1" applyBorder="1" applyAlignment="1">
      <alignment horizontal="left" vertical="center" wrapText="1"/>
    </xf>
    <xf numFmtId="0" fontId="16" fillId="13" borderId="88" xfId="0" applyNumberFormat="1" applyFont="1" applyFill="1" applyBorder="1" applyAlignment="1">
      <alignment horizontal="left" vertical="center" wrapText="1"/>
    </xf>
    <xf numFmtId="0" fontId="16" fillId="13" borderId="76" xfId="0" applyNumberFormat="1" applyFont="1" applyFill="1" applyBorder="1" applyAlignment="1">
      <alignment horizontal="left" vertical="center" wrapText="1"/>
    </xf>
    <xf numFmtId="0" fontId="16" fillId="13" borderId="81" xfId="0" applyNumberFormat="1" applyFont="1" applyFill="1" applyBorder="1" applyAlignment="1">
      <alignment horizontal="left" vertical="center" wrapText="1"/>
    </xf>
    <xf numFmtId="165" fontId="16" fillId="13" borderId="74" xfId="1" applyNumberFormat="1" applyFont="1" applyFill="1" applyBorder="1" applyAlignment="1">
      <alignment horizontal="left" vertical="center"/>
    </xf>
  </cellXfs>
  <cellStyles count="7179">
    <cellStyle name="Komma" xfId="1" builtinId="3"/>
    <cellStyle name="Komma 2" xfId="2"/>
    <cellStyle name="Komma 3" xfId="29"/>
    <cellStyle name="Komma 3 10" xfId="2393"/>
    <cellStyle name="Komma 3 10 2" xfId="5597"/>
    <cellStyle name="Komma 3 11" xfId="3996"/>
    <cellStyle name="Komma 3 2" xfId="51"/>
    <cellStyle name="Komma 3 2 10" xfId="4016"/>
    <cellStyle name="Komma 3 2 2" xfId="91"/>
    <cellStyle name="Komma 3 2 2 2" xfId="171"/>
    <cellStyle name="Komma 3 2 2 2 2" xfId="331"/>
    <cellStyle name="Komma 3 2 2 2 2 2" xfId="811"/>
    <cellStyle name="Komma 3 2 2 2 2 2 2" xfId="1613"/>
    <cellStyle name="Komma 3 2 2 2 2 2 2 2" xfId="3974"/>
    <cellStyle name="Komma 3 2 2 2 2 2 2 2 2" xfId="7177"/>
    <cellStyle name="Komma 3 2 2 2 2 2 2 3" xfId="5576"/>
    <cellStyle name="Komma 3 2 2 2 2 2 3" xfId="3173"/>
    <cellStyle name="Komma 3 2 2 2 2 2 3 2" xfId="6377"/>
    <cellStyle name="Komma 3 2 2 2 2 2 4" xfId="4776"/>
    <cellStyle name="Komma 3 2 2 2 2 3" xfId="1133"/>
    <cellStyle name="Komma 3 2 2 2 2 3 2" xfId="3494"/>
    <cellStyle name="Komma 3 2 2 2 2 3 2 2" xfId="6697"/>
    <cellStyle name="Komma 3 2 2 2 2 3 3" xfId="5096"/>
    <cellStyle name="Komma 3 2 2 2 2 4" xfId="2693"/>
    <cellStyle name="Komma 3 2 2 2 2 4 2" xfId="5897"/>
    <cellStyle name="Komma 3 2 2 2 2 5" xfId="4296"/>
    <cellStyle name="Komma 3 2 2 2 3" xfId="491"/>
    <cellStyle name="Komma 3 2 2 2 3 2" xfId="1293"/>
    <cellStyle name="Komma 3 2 2 2 3 2 2" xfId="3654"/>
    <cellStyle name="Komma 3 2 2 2 3 2 2 2" xfId="6857"/>
    <cellStyle name="Komma 3 2 2 2 3 2 3" xfId="5256"/>
    <cellStyle name="Komma 3 2 2 2 3 3" xfId="2853"/>
    <cellStyle name="Komma 3 2 2 2 3 3 2" xfId="6057"/>
    <cellStyle name="Komma 3 2 2 2 3 4" xfId="4456"/>
    <cellStyle name="Komma 3 2 2 2 4" xfId="973"/>
    <cellStyle name="Komma 3 2 2 2 4 2" xfId="3334"/>
    <cellStyle name="Komma 3 2 2 2 4 2 2" xfId="6537"/>
    <cellStyle name="Komma 3 2 2 2 4 3" xfId="4936"/>
    <cellStyle name="Komma 3 2 2 2 5" xfId="2533"/>
    <cellStyle name="Komma 3 2 2 2 5 2" xfId="5737"/>
    <cellStyle name="Komma 3 2 2 2 6" xfId="4136"/>
    <cellStyle name="Komma 3 2 2 3" xfId="251"/>
    <cellStyle name="Komma 3 2 2 3 2" xfId="571"/>
    <cellStyle name="Komma 3 2 2 3 2 2" xfId="1373"/>
    <cellStyle name="Komma 3 2 2 3 2 2 2" xfId="3734"/>
    <cellStyle name="Komma 3 2 2 3 2 2 2 2" xfId="6937"/>
    <cellStyle name="Komma 3 2 2 3 2 2 3" xfId="5336"/>
    <cellStyle name="Komma 3 2 2 3 2 3" xfId="2933"/>
    <cellStyle name="Komma 3 2 2 3 2 3 2" xfId="6137"/>
    <cellStyle name="Komma 3 2 2 3 2 4" xfId="4536"/>
    <cellStyle name="Komma 3 2 2 3 3" xfId="1053"/>
    <cellStyle name="Komma 3 2 2 3 3 2" xfId="3414"/>
    <cellStyle name="Komma 3 2 2 3 3 2 2" xfId="6617"/>
    <cellStyle name="Komma 3 2 2 3 3 3" xfId="5016"/>
    <cellStyle name="Komma 3 2 2 3 4" xfId="2613"/>
    <cellStyle name="Komma 3 2 2 3 4 2" xfId="5817"/>
    <cellStyle name="Komma 3 2 2 3 5" xfId="4216"/>
    <cellStyle name="Komma 3 2 2 4" xfId="651"/>
    <cellStyle name="Komma 3 2 2 4 2" xfId="1453"/>
    <cellStyle name="Komma 3 2 2 4 2 2" xfId="3814"/>
    <cellStyle name="Komma 3 2 2 4 2 2 2" xfId="7017"/>
    <cellStyle name="Komma 3 2 2 4 2 3" xfId="5416"/>
    <cellStyle name="Komma 3 2 2 4 3" xfId="3013"/>
    <cellStyle name="Komma 3 2 2 4 3 2" xfId="6217"/>
    <cellStyle name="Komma 3 2 2 4 4" xfId="4616"/>
    <cellStyle name="Komma 3 2 2 5" xfId="731"/>
    <cellStyle name="Komma 3 2 2 5 2" xfId="1533"/>
    <cellStyle name="Komma 3 2 2 5 2 2" xfId="3894"/>
    <cellStyle name="Komma 3 2 2 5 2 2 2" xfId="7097"/>
    <cellStyle name="Komma 3 2 2 5 2 3" xfId="5496"/>
    <cellStyle name="Komma 3 2 2 5 3" xfId="3093"/>
    <cellStyle name="Komma 3 2 2 5 3 2" xfId="6297"/>
    <cellStyle name="Komma 3 2 2 5 4" xfId="4696"/>
    <cellStyle name="Komma 3 2 2 6" xfId="411"/>
    <cellStyle name="Komma 3 2 2 6 2" xfId="1213"/>
    <cellStyle name="Komma 3 2 2 6 2 2" xfId="3574"/>
    <cellStyle name="Komma 3 2 2 6 2 2 2" xfId="6777"/>
    <cellStyle name="Komma 3 2 2 6 2 3" xfId="5176"/>
    <cellStyle name="Komma 3 2 2 6 3" xfId="2773"/>
    <cellStyle name="Komma 3 2 2 6 3 2" xfId="5977"/>
    <cellStyle name="Komma 3 2 2 6 4" xfId="4376"/>
    <cellStyle name="Komma 3 2 2 7" xfId="893"/>
    <cellStyle name="Komma 3 2 2 7 2" xfId="3254"/>
    <cellStyle name="Komma 3 2 2 7 2 2" xfId="6457"/>
    <cellStyle name="Komma 3 2 2 7 3" xfId="4856"/>
    <cellStyle name="Komma 3 2 2 8" xfId="2453"/>
    <cellStyle name="Komma 3 2 2 8 2" xfId="5657"/>
    <cellStyle name="Komma 3 2 2 9" xfId="4056"/>
    <cellStyle name="Komma 3 2 3" xfId="131"/>
    <cellStyle name="Komma 3 2 3 2" xfId="291"/>
    <cellStyle name="Komma 3 2 3 2 2" xfId="771"/>
    <cellStyle name="Komma 3 2 3 2 2 2" xfId="1573"/>
    <cellStyle name="Komma 3 2 3 2 2 2 2" xfId="3934"/>
    <cellStyle name="Komma 3 2 3 2 2 2 2 2" xfId="7137"/>
    <cellStyle name="Komma 3 2 3 2 2 2 3" xfId="5536"/>
    <cellStyle name="Komma 3 2 3 2 2 3" xfId="3133"/>
    <cellStyle name="Komma 3 2 3 2 2 3 2" xfId="6337"/>
    <cellStyle name="Komma 3 2 3 2 2 4" xfId="4736"/>
    <cellStyle name="Komma 3 2 3 2 3" xfId="1093"/>
    <cellStyle name="Komma 3 2 3 2 3 2" xfId="3454"/>
    <cellStyle name="Komma 3 2 3 2 3 2 2" xfId="6657"/>
    <cellStyle name="Komma 3 2 3 2 3 3" xfId="5056"/>
    <cellStyle name="Komma 3 2 3 2 4" xfId="2653"/>
    <cellStyle name="Komma 3 2 3 2 4 2" xfId="5857"/>
    <cellStyle name="Komma 3 2 3 2 5" xfId="4256"/>
    <cellStyle name="Komma 3 2 3 3" xfId="451"/>
    <cellStyle name="Komma 3 2 3 3 2" xfId="1253"/>
    <cellStyle name="Komma 3 2 3 3 2 2" xfId="3614"/>
    <cellStyle name="Komma 3 2 3 3 2 2 2" xfId="6817"/>
    <cellStyle name="Komma 3 2 3 3 2 3" xfId="5216"/>
    <cellStyle name="Komma 3 2 3 3 3" xfId="2813"/>
    <cellStyle name="Komma 3 2 3 3 3 2" xfId="6017"/>
    <cellStyle name="Komma 3 2 3 3 4" xfId="4416"/>
    <cellStyle name="Komma 3 2 3 4" xfId="933"/>
    <cellStyle name="Komma 3 2 3 4 2" xfId="3294"/>
    <cellStyle name="Komma 3 2 3 4 2 2" xfId="6497"/>
    <cellStyle name="Komma 3 2 3 4 3" xfId="4896"/>
    <cellStyle name="Komma 3 2 3 5" xfId="2493"/>
    <cellStyle name="Komma 3 2 3 5 2" xfId="5697"/>
    <cellStyle name="Komma 3 2 3 6" xfId="4096"/>
    <cellStyle name="Komma 3 2 4" xfId="211"/>
    <cellStyle name="Komma 3 2 4 2" xfId="531"/>
    <cellStyle name="Komma 3 2 4 2 2" xfId="1333"/>
    <cellStyle name="Komma 3 2 4 2 2 2" xfId="3694"/>
    <cellStyle name="Komma 3 2 4 2 2 2 2" xfId="6897"/>
    <cellStyle name="Komma 3 2 4 2 2 3" xfId="5296"/>
    <cellStyle name="Komma 3 2 4 2 3" xfId="2893"/>
    <cellStyle name="Komma 3 2 4 2 3 2" xfId="6097"/>
    <cellStyle name="Komma 3 2 4 2 4" xfId="4496"/>
    <cellStyle name="Komma 3 2 4 3" xfId="1013"/>
    <cellStyle name="Komma 3 2 4 3 2" xfId="3374"/>
    <cellStyle name="Komma 3 2 4 3 2 2" xfId="6577"/>
    <cellStyle name="Komma 3 2 4 3 3" xfId="4976"/>
    <cellStyle name="Komma 3 2 4 4" xfId="2573"/>
    <cellStyle name="Komma 3 2 4 4 2" xfId="5777"/>
    <cellStyle name="Komma 3 2 4 5" xfId="4176"/>
    <cellStyle name="Komma 3 2 5" xfId="611"/>
    <cellStyle name="Komma 3 2 5 2" xfId="1413"/>
    <cellStyle name="Komma 3 2 5 2 2" xfId="3774"/>
    <cellStyle name="Komma 3 2 5 2 2 2" xfId="6977"/>
    <cellStyle name="Komma 3 2 5 2 3" xfId="5376"/>
    <cellStyle name="Komma 3 2 5 3" xfId="2973"/>
    <cellStyle name="Komma 3 2 5 3 2" xfId="6177"/>
    <cellStyle name="Komma 3 2 5 4" xfId="4576"/>
    <cellStyle name="Komma 3 2 6" xfId="691"/>
    <cellStyle name="Komma 3 2 6 2" xfId="1493"/>
    <cellStyle name="Komma 3 2 6 2 2" xfId="3854"/>
    <cellStyle name="Komma 3 2 6 2 2 2" xfId="7057"/>
    <cellStyle name="Komma 3 2 6 2 3" xfId="5456"/>
    <cellStyle name="Komma 3 2 6 3" xfId="3053"/>
    <cellStyle name="Komma 3 2 6 3 2" xfId="6257"/>
    <cellStyle name="Komma 3 2 6 4" xfId="4656"/>
    <cellStyle name="Komma 3 2 7" xfId="371"/>
    <cellStyle name="Komma 3 2 7 2" xfId="1173"/>
    <cellStyle name="Komma 3 2 7 2 2" xfId="3534"/>
    <cellStyle name="Komma 3 2 7 2 2 2" xfId="6737"/>
    <cellStyle name="Komma 3 2 7 2 3" xfId="5136"/>
    <cellStyle name="Komma 3 2 7 3" xfId="2733"/>
    <cellStyle name="Komma 3 2 7 3 2" xfId="5937"/>
    <cellStyle name="Komma 3 2 7 4" xfId="4336"/>
    <cellStyle name="Komma 3 2 8" xfId="853"/>
    <cellStyle name="Komma 3 2 8 2" xfId="3214"/>
    <cellStyle name="Komma 3 2 8 2 2" xfId="6417"/>
    <cellStyle name="Komma 3 2 8 3" xfId="4816"/>
    <cellStyle name="Komma 3 2 9" xfId="2413"/>
    <cellStyle name="Komma 3 2 9 2" xfId="5617"/>
    <cellStyle name="Komma 3 3" xfId="71"/>
    <cellStyle name="Komma 3 3 2" xfId="151"/>
    <cellStyle name="Komma 3 3 2 2" xfId="311"/>
    <cellStyle name="Komma 3 3 2 2 2" xfId="791"/>
    <cellStyle name="Komma 3 3 2 2 2 2" xfId="1593"/>
    <cellStyle name="Komma 3 3 2 2 2 2 2" xfId="3954"/>
    <cellStyle name="Komma 3 3 2 2 2 2 2 2" xfId="7157"/>
    <cellStyle name="Komma 3 3 2 2 2 2 3" xfId="5556"/>
    <cellStyle name="Komma 3 3 2 2 2 3" xfId="3153"/>
    <cellStyle name="Komma 3 3 2 2 2 3 2" xfId="6357"/>
    <cellStyle name="Komma 3 3 2 2 2 4" xfId="4756"/>
    <cellStyle name="Komma 3 3 2 2 3" xfId="1113"/>
    <cellStyle name="Komma 3 3 2 2 3 2" xfId="3474"/>
    <cellStyle name="Komma 3 3 2 2 3 2 2" xfId="6677"/>
    <cellStyle name="Komma 3 3 2 2 3 3" xfId="5076"/>
    <cellStyle name="Komma 3 3 2 2 4" xfId="2673"/>
    <cellStyle name="Komma 3 3 2 2 4 2" xfId="5877"/>
    <cellStyle name="Komma 3 3 2 2 5" xfId="4276"/>
    <cellStyle name="Komma 3 3 2 3" xfId="471"/>
    <cellStyle name="Komma 3 3 2 3 2" xfId="1273"/>
    <cellStyle name="Komma 3 3 2 3 2 2" xfId="3634"/>
    <cellStyle name="Komma 3 3 2 3 2 2 2" xfId="6837"/>
    <cellStyle name="Komma 3 3 2 3 2 3" xfId="5236"/>
    <cellStyle name="Komma 3 3 2 3 3" xfId="2833"/>
    <cellStyle name="Komma 3 3 2 3 3 2" xfId="6037"/>
    <cellStyle name="Komma 3 3 2 3 4" xfId="4436"/>
    <cellStyle name="Komma 3 3 2 4" xfId="953"/>
    <cellStyle name="Komma 3 3 2 4 2" xfId="3314"/>
    <cellStyle name="Komma 3 3 2 4 2 2" xfId="6517"/>
    <cellStyle name="Komma 3 3 2 4 3" xfId="4916"/>
    <cellStyle name="Komma 3 3 2 5" xfId="2513"/>
    <cellStyle name="Komma 3 3 2 5 2" xfId="5717"/>
    <cellStyle name="Komma 3 3 2 6" xfId="4116"/>
    <cellStyle name="Komma 3 3 3" xfId="231"/>
    <cellStyle name="Komma 3 3 3 2" xfId="551"/>
    <cellStyle name="Komma 3 3 3 2 2" xfId="1353"/>
    <cellStyle name="Komma 3 3 3 2 2 2" xfId="3714"/>
    <cellStyle name="Komma 3 3 3 2 2 2 2" xfId="6917"/>
    <cellStyle name="Komma 3 3 3 2 2 3" xfId="5316"/>
    <cellStyle name="Komma 3 3 3 2 3" xfId="2913"/>
    <cellStyle name="Komma 3 3 3 2 3 2" xfId="6117"/>
    <cellStyle name="Komma 3 3 3 2 4" xfId="4516"/>
    <cellStyle name="Komma 3 3 3 3" xfId="1033"/>
    <cellStyle name="Komma 3 3 3 3 2" xfId="3394"/>
    <cellStyle name="Komma 3 3 3 3 2 2" xfId="6597"/>
    <cellStyle name="Komma 3 3 3 3 3" xfId="4996"/>
    <cellStyle name="Komma 3 3 3 4" xfId="2593"/>
    <cellStyle name="Komma 3 3 3 4 2" xfId="5797"/>
    <cellStyle name="Komma 3 3 3 5" xfId="4196"/>
    <cellStyle name="Komma 3 3 4" xfId="631"/>
    <cellStyle name="Komma 3 3 4 2" xfId="1433"/>
    <cellStyle name="Komma 3 3 4 2 2" xfId="3794"/>
    <cellStyle name="Komma 3 3 4 2 2 2" xfId="6997"/>
    <cellStyle name="Komma 3 3 4 2 3" xfId="5396"/>
    <cellStyle name="Komma 3 3 4 3" xfId="2993"/>
    <cellStyle name="Komma 3 3 4 3 2" xfId="6197"/>
    <cellStyle name="Komma 3 3 4 4" xfId="4596"/>
    <cellStyle name="Komma 3 3 5" xfId="711"/>
    <cellStyle name="Komma 3 3 5 2" xfId="1513"/>
    <cellStyle name="Komma 3 3 5 2 2" xfId="3874"/>
    <cellStyle name="Komma 3 3 5 2 2 2" xfId="7077"/>
    <cellStyle name="Komma 3 3 5 2 3" xfId="5476"/>
    <cellStyle name="Komma 3 3 5 3" xfId="3073"/>
    <cellStyle name="Komma 3 3 5 3 2" xfId="6277"/>
    <cellStyle name="Komma 3 3 5 4" xfId="4676"/>
    <cellStyle name="Komma 3 3 6" xfId="391"/>
    <cellStyle name="Komma 3 3 6 2" xfId="1193"/>
    <cellStyle name="Komma 3 3 6 2 2" xfId="3554"/>
    <cellStyle name="Komma 3 3 6 2 2 2" xfId="6757"/>
    <cellStyle name="Komma 3 3 6 2 3" xfId="5156"/>
    <cellStyle name="Komma 3 3 6 3" xfId="2753"/>
    <cellStyle name="Komma 3 3 6 3 2" xfId="5957"/>
    <cellStyle name="Komma 3 3 6 4" xfId="4356"/>
    <cellStyle name="Komma 3 3 7" xfId="873"/>
    <cellStyle name="Komma 3 3 7 2" xfId="3234"/>
    <cellStyle name="Komma 3 3 7 2 2" xfId="6437"/>
    <cellStyle name="Komma 3 3 7 3" xfId="4836"/>
    <cellStyle name="Komma 3 3 8" xfId="2433"/>
    <cellStyle name="Komma 3 3 8 2" xfId="5637"/>
    <cellStyle name="Komma 3 3 9" xfId="4036"/>
    <cellStyle name="Komma 3 4" xfId="111"/>
    <cellStyle name="Komma 3 4 2" xfId="271"/>
    <cellStyle name="Komma 3 4 2 2" xfId="751"/>
    <cellStyle name="Komma 3 4 2 2 2" xfId="1553"/>
    <cellStyle name="Komma 3 4 2 2 2 2" xfId="3914"/>
    <cellStyle name="Komma 3 4 2 2 2 2 2" xfId="7117"/>
    <cellStyle name="Komma 3 4 2 2 2 3" xfId="5516"/>
    <cellStyle name="Komma 3 4 2 2 3" xfId="3113"/>
    <cellStyle name="Komma 3 4 2 2 3 2" xfId="6317"/>
    <cellStyle name="Komma 3 4 2 2 4" xfId="4716"/>
    <cellStyle name="Komma 3 4 2 3" xfId="1073"/>
    <cellStyle name="Komma 3 4 2 3 2" xfId="3434"/>
    <cellStyle name="Komma 3 4 2 3 2 2" xfId="6637"/>
    <cellStyle name="Komma 3 4 2 3 3" xfId="5036"/>
    <cellStyle name="Komma 3 4 2 4" xfId="2633"/>
    <cellStyle name="Komma 3 4 2 4 2" xfId="5837"/>
    <cellStyle name="Komma 3 4 2 5" xfId="4236"/>
    <cellStyle name="Komma 3 4 3" xfId="431"/>
    <cellStyle name="Komma 3 4 3 2" xfId="1233"/>
    <cellStyle name="Komma 3 4 3 2 2" xfId="3594"/>
    <cellStyle name="Komma 3 4 3 2 2 2" xfId="6797"/>
    <cellStyle name="Komma 3 4 3 2 3" xfId="5196"/>
    <cellStyle name="Komma 3 4 3 3" xfId="2793"/>
    <cellStyle name="Komma 3 4 3 3 2" xfId="5997"/>
    <cellStyle name="Komma 3 4 3 4" xfId="4396"/>
    <cellStyle name="Komma 3 4 4" xfId="913"/>
    <cellStyle name="Komma 3 4 4 2" xfId="3274"/>
    <cellStyle name="Komma 3 4 4 2 2" xfId="6477"/>
    <cellStyle name="Komma 3 4 4 3" xfId="4876"/>
    <cellStyle name="Komma 3 4 5" xfId="2473"/>
    <cellStyle name="Komma 3 4 5 2" xfId="5677"/>
    <cellStyle name="Komma 3 4 6" xfId="4076"/>
    <cellStyle name="Komma 3 5" xfId="191"/>
    <cellStyle name="Komma 3 5 2" xfId="511"/>
    <cellStyle name="Komma 3 5 2 2" xfId="1313"/>
    <cellStyle name="Komma 3 5 2 2 2" xfId="3674"/>
    <cellStyle name="Komma 3 5 2 2 2 2" xfId="6877"/>
    <cellStyle name="Komma 3 5 2 2 3" xfId="5276"/>
    <cellStyle name="Komma 3 5 2 3" xfId="2873"/>
    <cellStyle name="Komma 3 5 2 3 2" xfId="6077"/>
    <cellStyle name="Komma 3 5 2 4" xfId="4476"/>
    <cellStyle name="Komma 3 5 3" xfId="993"/>
    <cellStyle name="Komma 3 5 3 2" xfId="3354"/>
    <cellStyle name="Komma 3 5 3 2 2" xfId="6557"/>
    <cellStyle name="Komma 3 5 3 3" xfId="4956"/>
    <cellStyle name="Komma 3 5 4" xfId="2553"/>
    <cellStyle name="Komma 3 5 4 2" xfId="5757"/>
    <cellStyle name="Komma 3 5 5" xfId="4156"/>
    <cellStyle name="Komma 3 6" xfId="591"/>
    <cellStyle name="Komma 3 6 2" xfId="1393"/>
    <cellStyle name="Komma 3 6 2 2" xfId="3754"/>
    <cellStyle name="Komma 3 6 2 2 2" xfId="6957"/>
    <cellStyle name="Komma 3 6 2 3" xfId="5356"/>
    <cellStyle name="Komma 3 6 3" xfId="2953"/>
    <cellStyle name="Komma 3 6 3 2" xfId="6157"/>
    <cellStyle name="Komma 3 6 4" xfId="4556"/>
    <cellStyle name="Komma 3 7" xfId="671"/>
    <cellStyle name="Komma 3 7 2" xfId="1473"/>
    <cellStyle name="Komma 3 7 2 2" xfId="3834"/>
    <cellStyle name="Komma 3 7 2 2 2" xfId="7037"/>
    <cellStyle name="Komma 3 7 2 3" xfId="5436"/>
    <cellStyle name="Komma 3 7 3" xfId="3033"/>
    <cellStyle name="Komma 3 7 3 2" xfId="6237"/>
    <cellStyle name="Komma 3 7 4" xfId="4636"/>
    <cellStyle name="Komma 3 8" xfId="351"/>
    <cellStyle name="Komma 3 8 2" xfId="1153"/>
    <cellStyle name="Komma 3 8 2 2" xfId="3514"/>
    <cellStyle name="Komma 3 8 2 2 2" xfId="6717"/>
    <cellStyle name="Komma 3 8 2 3" xfId="5116"/>
    <cellStyle name="Komma 3 8 3" xfId="2713"/>
    <cellStyle name="Komma 3 8 3 2" xfId="5917"/>
    <cellStyle name="Komma 3 8 4" xfId="4316"/>
    <cellStyle name="Komma 3 9" xfId="833"/>
    <cellStyle name="Komma 3 9 2" xfId="3194"/>
    <cellStyle name="Komma 3 9 2 2" xfId="6397"/>
    <cellStyle name="Komma 3 9 3" xfId="4796"/>
    <cellStyle name="Komma 4" xfId="2374"/>
    <cellStyle name="Prozent" xfId="813" builtinId="5"/>
    <cellStyle name="Prozent 2" xfId="8"/>
    <cellStyle name="Prozent 3" xfId="3175"/>
    <cellStyle name="Standard" xfId="0" builtinId="0"/>
    <cellStyle name="Standard 10" xfId="33"/>
    <cellStyle name="Standard 11" xfId="814"/>
    <cellStyle name="Standard 12" xfId="2373"/>
    <cellStyle name="Standard 12 2" xfId="3976"/>
    <cellStyle name="Standard 13" xfId="2372"/>
    <cellStyle name="Standard 13 2" xfId="5578"/>
    <cellStyle name="Standard 2" xfId="3"/>
    <cellStyle name="Standard 2 10" xfId="25"/>
    <cellStyle name="Standard 2 10 10" xfId="2389"/>
    <cellStyle name="Standard 2 10 10 2" xfId="5593"/>
    <cellStyle name="Standard 2 10 11" xfId="3992"/>
    <cellStyle name="Standard 2 10 2" xfId="47"/>
    <cellStyle name="Standard 2 10 2 10" xfId="4012"/>
    <cellStyle name="Standard 2 10 2 2" xfId="87"/>
    <cellStyle name="Standard 2 10 2 2 2" xfId="167"/>
    <cellStyle name="Standard 2 10 2 2 2 2" xfId="327"/>
    <cellStyle name="Standard 2 10 2 2 2 2 2" xfId="807"/>
    <cellStyle name="Standard 2 10 2 2 2 2 2 2" xfId="1609"/>
    <cellStyle name="Standard 2 10 2 2 2 2 2 2 2" xfId="3970"/>
    <cellStyle name="Standard 2 10 2 2 2 2 2 2 2 2" xfId="7173"/>
    <cellStyle name="Standard 2 10 2 2 2 2 2 2 3" xfId="5572"/>
    <cellStyle name="Standard 2 10 2 2 2 2 2 3" xfId="3169"/>
    <cellStyle name="Standard 2 10 2 2 2 2 2 3 2" xfId="6373"/>
    <cellStyle name="Standard 2 10 2 2 2 2 2 4" xfId="4772"/>
    <cellStyle name="Standard 2 10 2 2 2 2 2_Kat 2" xfId="1620"/>
    <cellStyle name="Standard 2 10 2 2 2 2 3" xfId="1129"/>
    <cellStyle name="Standard 2 10 2 2 2 2 3 2" xfId="3490"/>
    <cellStyle name="Standard 2 10 2 2 2 2 3 2 2" xfId="6693"/>
    <cellStyle name="Standard 2 10 2 2 2 2 3 3" xfId="5092"/>
    <cellStyle name="Standard 2 10 2 2 2 2 4" xfId="2689"/>
    <cellStyle name="Standard 2 10 2 2 2 2 4 2" xfId="5893"/>
    <cellStyle name="Standard 2 10 2 2 2 2 5" xfId="4292"/>
    <cellStyle name="Standard 2 10 2 2 2 2_Kat 2" xfId="1619"/>
    <cellStyle name="Standard 2 10 2 2 2 3" xfId="487"/>
    <cellStyle name="Standard 2 10 2 2 2 3 2" xfId="1289"/>
    <cellStyle name="Standard 2 10 2 2 2 3 2 2" xfId="3650"/>
    <cellStyle name="Standard 2 10 2 2 2 3 2 2 2" xfId="6853"/>
    <cellStyle name="Standard 2 10 2 2 2 3 2 3" xfId="5252"/>
    <cellStyle name="Standard 2 10 2 2 2 3 3" xfId="2849"/>
    <cellStyle name="Standard 2 10 2 2 2 3 3 2" xfId="6053"/>
    <cellStyle name="Standard 2 10 2 2 2 3 4" xfId="4452"/>
    <cellStyle name="Standard 2 10 2 2 2 3_Kat 2" xfId="1621"/>
    <cellStyle name="Standard 2 10 2 2 2 4" xfId="969"/>
    <cellStyle name="Standard 2 10 2 2 2 4 2" xfId="3330"/>
    <cellStyle name="Standard 2 10 2 2 2 4 2 2" xfId="6533"/>
    <cellStyle name="Standard 2 10 2 2 2 4 3" xfId="4932"/>
    <cellStyle name="Standard 2 10 2 2 2 5" xfId="2529"/>
    <cellStyle name="Standard 2 10 2 2 2 5 2" xfId="5733"/>
    <cellStyle name="Standard 2 10 2 2 2 6" xfId="4132"/>
    <cellStyle name="Standard 2 10 2 2 2_Kat 2" xfId="1618"/>
    <cellStyle name="Standard 2 10 2 2 3" xfId="247"/>
    <cellStyle name="Standard 2 10 2 2 3 2" xfId="567"/>
    <cellStyle name="Standard 2 10 2 2 3 2 2" xfId="1369"/>
    <cellStyle name="Standard 2 10 2 2 3 2 2 2" xfId="3730"/>
    <cellStyle name="Standard 2 10 2 2 3 2 2 2 2" xfId="6933"/>
    <cellStyle name="Standard 2 10 2 2 3 2 2 3" xfId="5332"/>
    <cellStyle name="Standard 2 10 2 2 3 2 3" xfId="2929"/>
    <cellStyle name="Standard 2 10 2 2 3 2 3 2" xfId="6133"/>
    <cellStyle name="Standard 2 10 2 2 3 2 4" xfId="4532"/>
    <cellStyle name="Standard 2 10 2 2 3 2_Kat 2" xfId="1623"/>
    <cellStyle name="Standard 2 10 2 2 3 3" xfId="1049"/>
    <cellStyle name="Standard 2 10 2 2 3 3 2" xfId="3410"/>
    <cellStyle name="Standard 2 10 2 2 3 3 2 2" xfId="6613"/>
    <cellStyle name="Standard 2 10 2 2 3 3 3" xfId="5012"/>
    <cellStyle name="Standard 2 10 2 2 3 4" xfId="2609"/>
    <cellStyle name="Standard 2 10 2 2 3 4 2" xfId="5813"/>
    <cellStyle name="Standard 2 10 2 2 3 5" xfId="4212"/>
    <cellStyle name="Standard 2 10 2 2 3_Kat 2" xfId="1622"/>
    <cellStyle name="Standard 2 10 2 2 4" xfId="647"/>
    <cellStyle name="Standard 2 10 2 2 4 2" xfId="1449"/>
    <cellStyle name="Standard 2 10 2 2 4 2 2" xfId="3810"/>
    <cellStyle name="Standard 2 10 2 2 4 2 2 2" xfId="7013"/>
    <cellStyle name="Standard 2 10 2 2 4 2 3" xfId="5412"/>
    <cellStyle name="Standard 2 10 2 2 4 3" xfId="3009"/>
    <cellStyle name="Standard 2 10 2 2 4 3 2" xfId="6213"/>
    <cellStyle name="Standard 2 10 2 2 4 4" xfId="4612"/>
    <cellStyle name="Standard 2 10 2 2 4_Kat 2" xfId="1624"/>
    <cellStyle name="Standard 2 10 2 2 5" xfId="727"/>
    <cellStyle name="Standard 2 10 2 2 5 2" xfId="1529"/>
    <cellStyle name="Standard 2 10 2 2 5 2 2" xfId="3890"/>
    <cellStyle name="Standard 2 10 2 2 5 2 2 2" xfId="7093"/>
    <cellStyle name="Standard 2 10 2 2 5 2 3" xfId="5492"/>
    <cellStyle name="Standard 2 10 2 2 5 3" xfId="3089"/>
    <cellStyle name="Standard 2 10 2 2 5 3 2" xfId="6293"/>
    <cellStyle name="Standard 2 10 2 2 5 4" xfId="4692"/>
    <cellStyle name="Standard 2 10 2 2 5_Kat 2" xfId="1625"/>
    <cellStyle name="Standard 2 10 2 2 6" xfId="407"/>
    <cellStyle name="Standard 2 10 2 2 6 2" xfId="1209"/>
    <cellStyle name="Standard 2 10 2 2 6 2 2" xfId="3570"/>
    <cellStyle name="Standard 2 10 2 2 6 2 2 2" xfId="6773"/>
    <cellStyle name="Standard 2 10 2 2 6 2 3" xfId="5172"/>
    <cellStyle name="Standard 2 10 2 2 6 3" xfId="2769"/>
    <cellStyle name="Standard 2 10 2 2 6 3 2" xfId="5973"/>
    <cellStyle name="Standard 2 10 2 2 6 4" xfId="4372"/>
    <cellStyle name="Standard 2 10 2 2 6_Kat 2" xfId="1626"/>
    <cellStyle name="Standard 2 10 2 2 7" xfId="889"/>
    <cellStyle name="Standard 2 10 2 2 7 2" xfId="3250"/>
    <cellStyle name="Standard 2 10 2 2 7 2 2" xfId="6453"/>
    <cellStyle name="Standard 2 10 2 2 7 3" xfId="4852"/>
    <cellStyle name="Standard 2 10 2 2 8" xfId="2449"/>
    <cellStyle name="Standard 2 10 2 2 8 2" xfId="5653"/>
    <cellStyle name="Standard 2 10 2 2 9" xfId="4052"/>
    <cellStyle name="Standard 2 10 2 2_Kat 2" xfId="1617"/>
    <cellStyle name="Standard 2 10 2 3" xfId="127"/>
    <cellStyle name="Standard 2 10 2 3 2" xfId="287"/>
    <cellStyle name="Standard 2 10 2 3 2 2" xfId="767"/>
    <cellStyle name="Standard 2 10 2 3 2 2 2" xfId="1569"/>
    <cellStyle name="Standard 2 10 2 3 2 2 2 2" xfId="3930"/>
    <cellStyle name="Standard 2 10 2 3 2 2 2 2 2" xfId="7133"/>
    <cellStyle name="Standard 2 10 2 3 2 2 2 3" xfId="5532"/>
    <cellStyle name="Standard 2 10 2 3 2 2 3" xfId="3129"/>
    <cellStyle name="Standard 2 10 2 3 2 2 3 2" xfId="6333"/>
    <cellStyle name="Standard 2 10 2 3 2 2 4" xfId="4732"/>
    <cellStyle name="Standard 2 10 2 3 2 2_Kat 2" xfId="1629"/>
    <cellStyle name="Standard 2 10 2 3 2 3" xfId="1089"/>
    <cellStyle name="Standard 2 10 2 3 2 3 2" xfId="3450"/>
    <cellStyle name="Standard 2 10 2 3 2 3 2 2" xfId="6653"/>
    <cellStyle name="Standard 2 10 2 3 2 3 3" xfId="5052"/>
    <cellStyle name="Standard 2 10 2 3 2 4" xfId="2649"/>
    <cellStyle name="Standard 2 10 2 3 2 4 2" xfId="5853"/>
    <cellStyle name="Standard 2 10 2 3 2 5" xfId="4252"/>
    <cellStyle name="Standard 2 10 2 3 2_Kat 2" xfId="1628"/>
    <cellStyle name="Standard 2 10 2 3 3" xfId="447"/>
    <cellStyle name="Standard 2 10 2 3 3 2" xfId="1249"/>
    <cellStyle name="Standard 2 10 2 3 3 2 2" xfId="3610"/>
    <cellStyle name="Standard 2 10 2 3 3 2 2 2" xfId="6813"/>
    <cellStyle name="Standard 2 10 2 3 3 2 3" xfId="5212"/>
    <cellStyle name="Standard 2 10 2 3 3 3" xfId="2809"/>
    <cellStyle name="Standard 2 10 2 3 3 3 2" xfId="6013"/>
    <cellStyle name="Standard 2 10 2 3 3 4" xfId="4412"/>
    <cellStyle name="Standard 2 10 2 3 3_Kat 2" xfId="1630"/>
    <cellStyle name="Standard 2 10 2 3 4" xfId="929"/>
    <cellStyle name="Standard 2 10 2 3 4 2" xfId="3290"/>
    <cellStyle name="Standard 2 10 2 3 4 2 2" xfId="6493"/>
    <cellStyle name="Standard 2 10 2 3 4 3" xfId="4892"/>
    <cellStyle name="Standard 2 10 2 3 5" xfId="2489"/>
    <cellStyle name="Standard 2 10 2 3 5 2" xfId="5693"/>
    <cellStyle name="Standard 2 10 2 3 6" xfId="4092"/>
    <cellStyle name="Standard 2 10 2 3_Kat 2" xfId="1627"/>
    <cellStyle name="Standard 2 10 2 4" xfId="207"/>
    <cellStyle name="Standard 2 10 2 4 2" xfId="527"/>
    <cellStyle name="Standard 2 10 2 4 2 2" xfId="1329"/>
    <cellStyle name="Standard 2 10 2 4 2 2 2" xfId="3690"/>
    <cellStyle name="Standard 2 10 2 4 2 2 2 2" xfId="6893"/>
    <cellStyle name="Standard 2 10 2 4 2 2 3" xfId="5292"/>
    <cellStyle name="Standard 2 10 2 4 2 3" xfId="2889"/>
    <cellStyle name="Standard 2 10 2 4 2 3 2" xfId="6093"/>
    <cellStyle name="Standard 2 10 2 4 2 4" xfId="4492"/>
    <cellStyle name="Standard 2 10 2 4 2_Kat 2" xfId="1632"/>
    <cellStyle name="Standard 2 10 2 4 3" xfId="1009"/>
    <cellStyle name="Standard 2 10 2 4 3 2" xfId="3370"/>
    <cellStyle name="Standard 2 10 2 4 3 2 2" xfId="6573"/>
    <cellStyle name="Standard 2 10 2 4 3 3" xfId="4972"/>
    <cellStyle name="Standard 2 10 2 4 4" xfId="2569"/>
    <cellStyle name="Standard 2 10 2 4 4 2" xfId="5773"/>
    <cellStyle name="Standard 2 10 2 4 5" xfId="4172"/>
    <cellStyle name="Standard 2 10 2 4_Kat 2" xfId="1631"/>
    <cellStyle name="Standard 2 10 2 5" xfId="607"/>
    <cellStyle name="Standard 2 10 2 5 2" xfId="1409"/>
    <cellStyle name="Standard 2 10 2 5 2 2" xfId="3770"/>
    <cellStyle name="Standard 2 10 2 5 2 2 2" xfId="6973"/>
    <cellStyle name="Standard 2 10 2 5 2 3" xfId="5372"/>
    <cellStyle name="Standard 2 10 2 5 3" xfId="2969"/>
    <cellStyle name="Standard 2 10 2 5 3 2" xfId="6173"/>
    <cellStyle name="Standard 2 10 2 5 4" xfId="4572"/>
    <cellStyle name="Standard 2 10 2 5_Kat 2" xfId="1633"/>
    <cellStyle name="Standard 2 10 2 6" xfId="687"/>
    <cellStyle name="Standard 2 10 2 6 2" xfId="1489"/>
    <cellStyle name="Standard 2 10 2 6 2 2" xfId="3850"/>
    <cellStyle name="Standard 2 10 2 6 2 2 2" xfId="7053"/>
    <cellStyle name="Standard 2 10 2 6 2 3" xfId="5452"/>
    <cellStyle name="Standard 2 10 2 6 3" xfId="3049"/>
    <cellStyle name="Standard 2 10 2 6 3 2" xfId="6253"/>
    <cellStyle name="Standard 2 10 2 6 4" xfId="4652"/>
    <cellStyle name="Standard 2 10 2 6_Kat 2" xfId="1634"/>
    <cellStyle name="Standard 2 10 2 7" xfId="367"/>
    <cellStyle name="Standard 2 10 2 7 2" xfId="1169"/>
    <cellStyle name="Standard 2 10 2 7 2 2" xfId="3530"/>
    <cellStyle name="Standard 2 10 2 7 2 2 2" xfId="6733"/>
    <cellStyle name="Standard 2 10 2 7 2 3" xfId="5132"/>
    <cellStyle name="Standard 2 10 2 7 3" xfId="2729"/>
    <cellStyle name="Standard 2 10 2 7 3 2" xfId="5933"/>
    <cellStyle name="Standard 2 10 2 7 4" xfId="4332"/>
    <cellStyle name="Standard 2 10 2 7_Kat 2" xfId="1635"/>
    <cellStyle name="Standard 2 10 2 8" xfId="849"/>
    <cellStyle name="Standard 2 10 2 8 2" xfId="3210"/>
    <cellStyle name="Standard 2 10 2 8 2 2" xfId="6413"/>
    <cellStyle name="Standard 2 10 2 8 3" xfId="4812"/>
    <cellStyle name="Standard 2 10 2 9" xfId="2409"/>
    <cellStyle name="Standard 2 10 2 9 2" xfId="5613"/>
    <cellStyle name="Standard 2 10 2_Kat 2" xfId="1616"/>
    <cellStyle name="Standard 2 10 3" xfId="67"/>
    <cellStyle name="Standard 2 10 3 2" xfId="147"/>
    <cellStyle name="Standard 2 10 3 2 2" xfId="307"/>
    <cellStyle name="Standard 2 10 3 2 2 2" xfId="787"/>
    <cellStyle name="Standard 2 10 3 2 2 2 2" xfId="1589"/>
    <cellStyle name="Standard 2 10 3 2 2 2 2 2" xfId="3950"/>
    <cellStyle name="Standard 2 10 3 2 2 2 2 2 2" xfId="7153"/>
    <cellStyle name="Standard 2 10 3 2 2 2 2 3" xfId="5552"/>
    <cellStyle name="Standard 2 10 3 2 2 2 3" xfId="3149"/>
    <cellStyle name="Standard 2 10 3 2 2 2 3 2" xfId="6353"/>
    <cellStyle name="Standard 2 10 3 2 2 2 4" xfId="4752"/>
    <cellStyle name="Standard 2 10 3 2 2 2_Kat 2" xfId="1639"/>
    <cellStyle name="Standard 2 10 3 2 2 3" xfId="1109"/>
    <cellStyle name="Standard 2 10 3 2 2 3 2" xfId="3470"/>
    <cellStyle name="Standard 2 10 3 2 2 3 2 2" xfId="6673"/>
    <cellStyle name="Standard 2 10 3 2 2 3 3" xfId="5072"/>
    <cellStyle name="Standard 2 10 3 2 2 4" xfId="2669"/>
    <cellStyle name="Standard 2 10 3 2 2 4 2" xfId="5873"/>
    <cellStyle name="Standard 2 10 3 2 2 5" xfId="4272"/>
    <cellStyle name="Standard 2 10 3 2 2_Kat 2" xfId="1638"/>
    <cellStyle name="Standard 2 10 3 2 3" xfId="467"/>
    <cellStyle name="Standard 2 10 3 2 3 2" xfId="1269"/>
    <cellStyle name="Standard 2 10 3 2 3 2 2" xfId="3630"/>
    <cellStyle name="Standard 2 10 3 2 3 2 2 2" xfId="6833"/>
    <cellStyle name="Standard 2 10 3 2 3 2 3" xfId="5232"/>
    <cellStyle name="Standard 2 10 3 2 3 3" xfId="2829"/>
    <cellStyle name="Standard 2 10 3 2 3 3 2" xfId="6033"/>
    <cellStyle name="Standard 2 10 3 2 3 4" xfId="4432"/>
    <cellStyle name="Standard 2 10 3 2 3_Kat 2" xfId="1640"/>
    <cellStyle name="Standard 2 10 3 2 4" xfId="949"/>
    <cellStyle name="Standard 2 10 3 2 4 2" xfId="3310"/>
    <cellStyle name="Standard 2 10 3 2 4 2 2" xfId="6513"/>
    <cellStyle name="Standard 2 10 3 2 4 3" xfId="4912"/>
    <cellStyle name="Standard 2 10 3 2 5" xfId="2509"/>
    <cellStyle name="Standard 2 10 3 2 5 2" xfId="5713"/>
    <cellStyle name="Standard 2 10 3 2 6" xfId="4112"/>
    <cellStyle name="Standard 2 10 3 2_Kat 2" xfId="1637"/>
    <cellStyle name="Standard 2 10 3 3" xfId="227"/>
    <cellStyle name="Standard 2 10 3 3 2" xfId="547"/>
    <cellStyle name="Standard 2 10 3 3 2 2" xfId="1349"/>
    <cellStyle name="Standard 2 10 3 3 2 2 2" xfId="3710"/>
    <cellStyle name="Standard 2 10 3 3 2 2 2 2" xfId="6913"/>
    <cellStyle name="Standard 2 10 3 3 2 2 3" xfId="5312"/>
    <cellStyle name="Standard 2 10 3 3 2 3" xfId="2909"/>
    <cellStyle name="Standard 2 10 3 3 2 3 2" xfId="6113"/>
    <cellStyle name="Standard 2 10 3 3 2 4" xfId="4512"/>
    <cellStyle name="Standard 2 10 3 3 2_Kat 2" xfId="1642"/>
    <cellStyle name="Standard 2 10 3 3 3" xfId="1029"/>
    <cellStyle name="Standard 2 10 3 3 3 2" xfId="3390"/>
    <cellStyle name="Standard 2 10 3 3 3 2 2" xfId="6593"/>
    <cellStyle name="Standard 2 10 3 3 3 3" xfId="4992"/>
    <cellStyle name="Standard 2 10 3 3 4" xfId="2589"/>
    <cellStyle name="Standard 2 10 3 3 4 2" xfId="5793"/>
    <cellStyle name="Standard 2 10 3 3 5" xfId="4192"/>
    <cellStyle name="Standard 2 10 3 3_Kat 2" xfId="1641"/>
    <cellStyle name="Standard 2 10 3 4" xfId="627"/>
    <cellStyle name="Standard 2 10 3 4 2" xfId="1429"/>
    <cellStyle name="Standard 2 10 3 4 2 2" xfId="3790"/>
    <cellStyle name="Standard 2 10 3 4 2 2 2" xfId="6993"/>
    <cellStyle name="Standard 2 10 3 4 2 3" xfId="5392"/>
    <cellStyle name="Standard 2 10 3 4 3" xfId="2989"/>
    <cellStyle name="Standard 2 10 3 4 3 2" xfId="6193"/>
    <cellStyle name="Standard 2 10 3 4 4" xfId="4592"/>
    <cellStyle name="Standard 2 10 3 4_Kat 2" xfId="1643"/>
    <cellStyle name="Standard 2 10 3 5" xfId="707"/>
    <cellStyle name="Standard 2 10 3 5 2" xfId="1509"/>
    <cellStyle name="Standard 2 10 3 5 2 2" xfId="3870"/>
    <cellStyle name="Standard 2 10 3 5 2 2 2" xfId="7073"/>
    <cellStyle name="Standard 2 10 3 5 2 3" xfId="5472"/>
    <cellStyle name="Standard 2 10 3 5 3" xfId="3069"/>
    <cellStyle name="Standard 2 10 3 5 3 2" xfId="6273"/>
    <cellStyle name="Standard 2 10 3 5 4" xfId="4672"/>
    <cellStyle name="Standard 2 10 3 5_Kat 2" xfId="1644"/>
    <cellStyle name="Standard 2 10 3 6" xfId="387"/>
    <cellStyle name="Standard 2 10 3 6 2" xfId="1189"/>
    <cellStyle name="Standard 2 10 3 6 2 2" xfId="3550"/>
    <cellStyle name="Standard 2 10 3 6 2 2 2" xfId="6753"/>
    <cellStyle name="Standard 2 10 3 6 2 3" xfId="5152"/>
    <cellStyle name="Standard 2 10 3 6 3" xfId="2749"/>
    <cellStyle name="Standard 2 10 3 6 3 2" xfId="5953"/>
    <cellStyle name="Standard 2 10 3 6 4" xfId="4352"/>
    <cellStyle name="Standard 2 10 3 6_Kat 2" xfId="1645"/>
    <cellStyle name="Standard 2 10 3 7" xfId="869"/>
    <cellStyle name="Standard 2 10 3 7 2" xfId="3230"/>
    <cellStyle name="Standard 2 10 3 7 2 2" xfId="6433"/>
    <cellStyle name="Standard 2 10 3 7 3" xfId="4832"/>
    <cellStyle name="Standard 2 10 3 8" xfId="2429"/>
    <cellStyle name="Standard 2 10 3 8 2" xfId="5633"/>
    <cellStyle name="Standard 2 10 3 9" xfId="4032"/>
    <cellStyle name="Standard 2 10 3_Kat 2" xfId="1636"/>
    <cellStyle name="Standard 2 10 4" xfId="107"/>
    <cellStyle name="Standard 2 10 4 2" xfId="267"/>
    <cellStyle name="Standard 2 10 4 2 2" xfId="747"/>
    <cellStyle name="Standard 2 10 4 2 2 2" xfId="1549"/>
    <cellStyle name="Standard 2 10 4 2 2 2 2" xfId="3910"/>
    <cellStyle name="Standard 2 10 4 2 2 2 2 2" xfId="7113"/>
    <cellStyle name="Standard 2 10 4 2 2 2 3" xfId="5512"/>
    <cellStyle name="Standard 2 10 4 2 2 3" xfId="3109"/>
    <cellStyle name="Standard 2 10 4 2 2 3 2" xfId="6313"/>
    <cellStyle name="Standard 2 10 4 2 2 4" xfId="4712"/>
    <cellStyle name="Standard 2 10 4 2 2_Kat 2" xfId="1648"/>
    <cellStyle name="Standard 2 10 4 2 3" xfId="1069"/>
    <cellStyle name="Standard 2 10 4 2 3 2" xfId="3430"/>
    <cellStyle name="Standard 2 10 4 2 3 2 2" xfId="6633"/>
    <cellStyle name="Standard 2 10 4 2 3 3" xfId="5032"/>
    <cellStyle name="Standard 2 10 4 2 4" xfId="2629"/>
    <cellStyle name="Standard 2 10 4 2 4 2" xfId="5833"/>
    <cellStyle name="Standard 2 10 4 2 5" xfId="4232"/>
    <cellStyle name="Standard 2 10 4 2_Kat 2" xfId="1647"/>
    <cellStyle name="Standard 2 10 4 3" xfId="427"/>
    <cellStyle name="Standard 2 10 4 3 2" xfId="1229"/>
    <cellStyle name="Standard 2 10 4 3 2 2" xfId="3590"/>
    <cellStyle name="Standard 2 10 4 3 2 2 2" xfId="6793"/>
    <cellStyle name="Standard 2 10 4 3 2 3" xfId="5192"/>
    <cellStyle name="Standard 2 10 4 3 3" xfId="2789"/>
    <cellStyle name="Standard 2 10 4 3 3 2" xfId="5993"/>
    <cellStyle name="Standard 2 10 4 3 4" xfId="4392"/>
    <cellStyle name="Standard 2 10 4 3_Kat 2" xfId="1649"/>
    <cellStyle name="Standard 2 10 4 4" xfId="909"/>
    <cellStyle name="Standard 2 10 4 4 2" xfId="3270"/>
    <cellStyle name="Standard 2 10 4 4 2 2" xfId="6473"/>
    <cellStyle name="Standard 2 10 4 4 3" xfId="4872"/>
    <cellStyle name="Standard 2 10 4 5" xfId="2469"/>
    <cellStyle name="Standard 2 10 4 5 2" xfId="5673"/>
    <cellStyle name="Standard 2 10 4 6" xfId="4072"/>
    <cellStyle name="Standard 2 10 4_Kat 2" xfId="1646"/>
    <cellStyle name="Standard 2 10 5" xfId="187"/>
    <cellStyle name="Standard 2 10 5 2" xfId="507"/>
    <cellStyle name="Standard 2 10 5 2 2" xfId="1309"/>
    <cellStyle name="Standard 2 10 5 2 2 2" xfId="3670"/>
    <cellStyle name="Standard 2 10 5 2 2 2 2" xfId="6873"/>
    <cellStyle name="Standard 2 10 5 2 2 3" xfId="5272"/>
    <cellStyle name="Standard 2 10 5 2 3" xfId="2869"/>
    <cellStyle name="Standard 2 10 5 2 3 2" xfId="6073"/>
    <cellStyle name="Standard 2 10 5 2 4" xfId="4472"/>
    <cellStyle name="Standard 2 10 5 2_Kat 2" xfId="1651"/>
    <cellStyle name="Standard 2 10 5 3" xfId="989"/>
    <cellStyle name="Standard 2 10 5 3 2" xfId="3350"/>
    <cellStyle name="Standard 2 10 5 3 2 2" xfId="6553"/>
    <cellStyle name="Standard 2 10 5 3 3" xfId="4952"/>
    <cellStyle name="Standard 2 10 5 4" xfId="2549"/>
    <cellStyle name="Standard 2 10 5 4 2" xfId="5753"/>
    <cellStyle name="Standard 2 10 5 5" xfId="4152"/>
    <cellStyle name="Standard 2 10 5_Kat 2" xfId="1650"/>
    <cellStyle name="Standard 2 10 6" xfId="587"/>
    <cellStyle name="Standard 2 10 6 2" xfId="1389"/>
    <cellStyle name="Standard 2 10 6 2 2" xfId="3750"/>
    <cellStyle name="Standard 2 10 6 2 2 2" xfId="6953"/>
    <cellStyle name="Standard 2 10 6 2 3" xfId="5352"/>
    <cellStyle name="Standard 2 10 6 3" xfId="2949"/>
    <cellStyle name="Standard 2 10 6 3 2" xfId="6153"/>
    <cellStyle name="Standard 2 10 6 4" xfId="4552"/>
    <cellStyle name="Standard 2 10 6_Kat 2" xfId="1652"/>
    <cellStyle name="Standard 2 10 7" xfId="667"/>
    <cellStyle name="Standard 2 10 7 2" xfId="1469"/>
    <cellStyle name="Standard 2 10 7 2 2" xfId="3830"/>
    <cellStyle name="Standard 2 10 7 2 2 2" xfId="7033"/>
    <cellStyle name="Standard 2 10 7 2 3" xfId="5432"/>
    <cellStyle name="Standard 2 10 7 3" xfId="3029"/>
    <cellStyle name="Standard 2 10 7 3 2" xfId="6233"/>
    <cellStyle name="Standard 2 10 7 4" xfId="4632"/>
    <cellStyle name="Standard 2 10 7_Kat 2" xfId="1653"/>
    <cellStyle name="Standard 2 10 8" xfId="347"/>
    <cellStyle name="Standard 2 10 8 2" xfId="1149"/>
    <cellStyle name="Standard 2 10 8 2 2" xfId="3510"/>
    <cellStyle name="Standard 2 10 8 2 2 2" xfId="6713"/>
    <cellStyle name="Standard 2 10 8 2 3" xfId="5112"/>
    <cellStyle name="Standard 2 10 8 3" xfId="2709"/>
    <cellStyle name="Standard 2 10 8 3 2" xfId="5913"/>
    <cellStyle name="Standard 2 10 8 4" xfId="4312"/>
    <cellStyle name="Standard 2 10 8_Kat 2" xfId="1654"/>
    <cellStyle name="Standard 2 10 9" xfId="829"/>
    <cellStyle name="Standard 2 10 9 2" xfId="3190"/>
    <cellStyle name="Standard 2 10 9 2 2" xfId="6393"/>
    <cellStyle name="Standard 2 10 9 3" xfId="4792"/>
    <cellStyle name="Standard 2 10_Kat 2" xfId="1615"/>
    <cellStyle name="Standard 2 11" xfId="32"/>
    <cellStyle name="Standard 2 11 10" xfId="3998"/>
    <cellStyle name="Standard 2 11 2" xfId="73"/>
    <cellStyle name="Standard 2 11 2 2" xfId="153"/>
    <cellStyle name="Standard 2 11 2 2 2" xfId="313"/>
    <cellStyle name="Standard 2 11 2 2 2 2" xfId="793"/>
    <cellStyle name="Standard 2 11 2 2 2 2 2" xfId="1595"/>
    <cellStyle name="Standard 2 11 2 2 2 2 2 2" xfId="3956"/>
    <cellStyle name="Standard 2 11 2 2 2 2 2 2 2" xfId="7159"/>
    <cellStyle name="Standard 2 11 2 2 2 2 2 3" xfId="5558"/>
    <cellStyle name="Standard 2 11 2 2 2 2 3" xfId="3155"/>
    <cellStyle name="Standard 2 11 2 2 2 2 3 2" xfId="6359"/>
    <cellStyle name="Standard 2 11 2 2 2 2 4" xfId="4758"/>
    <cellStyle name="Standard 2 11 2 2 2 2_Kat 2" xfId="1659"/>
    <cellStyle name="Standard 2 11 2 2 2 3" xfId="1115"/>
    <cellStyle name="Standard 2 11 2 2 2 3 2" xfId="3476"/>
    <cellStyle name="Standard 2 11 2 2 2 3 2 2" xfId="6679"/>
    <cellStyle name="Standard 2 11 2 2 2 3 3" xfId="5078"/>
    <cellStyle name="Standard 2 11 2 2 2 4" xfId="2675"/>
    <cellStyle name="Standard 2 11 2 2 2 4 2" xfId="5879"/>
    <cellStyle name="Standard 2 11 2 2 2 5" xfId="4278"/>
    <cellStyle name="Standard 2 11 2 2 2_Kat 2" xfId="1658"/>
    <cellStyle name="Standard 2 11 2 2 3" xfId="473"/>
    <cellStyle name="Standard 2 11 2 2 3 2" xfId="1275"/>
    <cellStyle name="Standard 2 11 2 2 3 2 2" xfId="3636"/>
    <cellStyle name="Standard 2 11 2 2 3 2 2 2" xfId="6839"/>
    <cellStyle name="Standard 2 11 2 2 3 2 3" xfId="5238"/>
    <cellStyle name="Standard 2 11 2 2 3 3" xfId="2835"/>
    <cellStyle name="Standard 2 11 2 2 3 3 2" xfId="6039"/>
    <cellStyle name="Standard 2 11 2 2 3 4" xfId="4438"/>
    <cellStyle name="Standard 2 11 2 2 3_Kat 2" xfId="1660"/>
    <cellStyle name="Standard 2 11 2 2 4" xfId="955"/>
    <cellStyle name="Standard 2 11 2 2 4 2" xfId="3316"/>
    <cellStyle name="Standard 2 11 2 2 4 2 2" xfId="6519"/>
    <cellStyle name="Standard 2 11 2 2 4 3" xfId="4918"/>
    <cellStyle name="Standard 2 11 2 2 5" xfId="2515"/>
    <cellStyle name="Standard 2 11 2 2 5 2" xfId="5719"/>
    <cellStyle name="Standard 2 11 2 2 6" xfId="4118"/>
    <cellStyle name="Standard 2 11 2 2_Kat 2" xfId="1657"/>
    <cellStyle name="Standard 2 11 2 3" xfId="233"/>
    <cellStyle name="Standard 2 11 2 3 2" xfId="553"/>
    <cellStyle name="Standard 2 11 2 3 2 2" xfId="1355"/>
    <cellStyle name="Standard 2 11 2 3 2 2 2" xfId="3716"/>
    <cellStyle name="Standard 2 11 2 3 2 2 2 2" xfId="6919"/>
    <cellStyle name="Standard 2 11 2 3 2 2 3" xfId="5318"/>
    <cellStyle name="Standard 2 11 2 3 2 3" xfId="2915"/>
    <cellStyle name="Standard 2 11 2 3 2 3 2" xfId="6119"/>
    <cellStyle name="Standard 2 11 2 3 2 4" xfId="4518"/>
    <cellStyle name="Standard 2 11 2 3 2_Kat 2" xfId="1662"/>
    <cellStyle name="Standard 2 11 2 3 3" xfId="1035"/>
    <cellStyle name="Standard 2 11 2 3 3 2" xfId="3396"/>
    <cellStyle name="Standard 2 11 2 3 3 2 2" xfId="6599"/>
    <cellStyle name="Standard 2 11 2 3 3 3" xfId="4998"/>
    <cellStyle name="Standard 2 11 2 3 4" xfId="2595"/>
    <cellStyle name="Standard 2 11 2 3 4 2" xfId="5799"/>
    <cellStyle name="Standard 2 11 2 3 5" xfId="4198"/>
    <cellStyle name="Standard 2 11 2 3_Kat 2" xfId="1661"/>
    <cellStyle name="Standard 2 11 2 4" xfId="633"/>
    <cellStyle name="Standard 2 11 2 4 2" xfId="1435"/>
    <cellStyle name="Standard 2 11 2 4 2 2" xfId="3796"/>
    <cellStyle name="Standard 2 11 2 4 2 2 2" xfId="6999"/>
    <cellStyle name="Standard 2 11 2 4 2 3" xfId="5398"/>
    <cellStyle name="Standard 2 11 2 4 3" xfId="2995"/>
    <cellStyle name="Standard 2 11 2 4 3 2" xfId="6199"/>
    <cellStyle name="Standard 2 11 2 4 4" xfId="4598"/>
    <cellStyle name="Standard 2 11 2 4_Kat 2" xfId="1663"/>
    <cellStyle name="Standard 2 11 2 5" xfId="713"/>
    <cellStyle name="Standard 2 11 2 5 2" xfId="1515"/>
    <cellStyle name="Standard 2 11 2 5 2 2" xfId="3876"/>
    <cellStyle name="Standard 2 11 2 5 2 2 2" xfId="7079"/>
    <cellStyle name="Standard 2 11 2 5 2 3" xfId="5478"/>
    <cellStyle name="Standard 2 11 2 5 3" xfId="3075"/>
    <cellStyle name="Standard 2 11 2 5 3 2" xfId="6279"/>
    <cellStyle name="Standard 2 11 2 5 4" xfId="4678"/>
    <cellStyle name="Standard 2 11 2 5_Kat 2" xfId="1664"/>
    <cellStyle name="Standard 2 11 2 6" xfId="393"/>
    <cellStyle name="Standard 2 11 2 6 2" xfId="1195"/>
    <cellStyle name="Standard 2 11 2 6 2 2" xfId="3556"/>
    <cellStyle name="Standard 2 11 2 6 2 2 2" xfId="6759"/>
    <cellStyle name="Standard 2 11 2 6 2 3" xfId="5158"/>
    <cellStyle name="Standard 2 11 2 6 3" xfId="2755"/>
    <cellStyle name="Standard 2 11 2 6 3 2" xfId="5959"/>
    <cellStyle name="Standard 2 11 2 6 4" xfId="4358"/>
    <cellStyle name="Standard 2 11 2 6_Kat 2" xfId="1665"/>
    <cellStyle name="Standard 2 11 2 7" xfId="875"/>
    <cellStyle name="Standard 2 11 2 7 2" xfId="3236"/>
    <cellStyle name="Standard 2 11 2 7 2 2" xfId="6439"/>
    <cellStyle name="Standard 2 11 2 7 3" xfId="4838"/>
    <cellStyle name="Standard 2 11 2 8" xfId="2435"/>
    <cellStyle name="Standard 2 11 2 8 2" xfId="5639"/>
    <cellStyle name="Standard 2 11 2 9" xfId="4038"/>
    <cellStyle name="Standard 2 11 2_Kat 2" xfId="1656"/>
    <cellStyle name="Standard 2 11 3" xfId="113"/>
    <cellStyle name="Standard 2 11 3 2" xfId="273"/>
    <cellStyle name="Standard 2 11 3 2 2" xfId="753"/>
    <cellStyle name="Standard 2 11 3 2 2 2" xfId="1555"/>
    <cellStyle name="Standard 2 11 3 2 2 2 2" xfId="3916"/>
    <cellStyle name="Standard 2 11 3 2 2 2 2 2" xfId="7119"/>
    <cellStyle name="Standard 2 11 3 2 2 2 3" xfId="5518"/>
    <cellStyle name="Standard 2 11 3 2 2 3" xfId="3115"/>
    <cellStyle name="Standard 2 11 3 2 2 3 2" xfId="6319"/>
    <cellStyle name="Standard 2 11 3 2 2 4" xfId="4718"/>
    <cellStyle name="Standard 2 11 3 2 2_Kat 2" xfId="1668"/>
    <cellStyle name="Standard 2 11 3 2 3" xfId="1075"/>
    <cellStyle name="Standard 2 11 3 2 3 2" xfId="3436"/>
    <cellStyle name="Standard 2 11 3 2 3 2 2" xfId="6639"/>
    <cellStyle name="Standard 2 11 3 2 3 3" xfId="5038"/>
    <cellStyle name="Standard 2 11 3 2 4" xfId="2635"/>
    <cellStyle name="Standard 2 11 3 2 4 2" xfId="5839"/>
    <cellStyle name="Standard 2 11 3 2 5" xfId="4238"/>
    <cellStyle name="Standard 2 11 3 2_Kat 2" xfId="1667"/>
    <cellStyle name="Standard 2 11 3 3" xfId="433"/>
    <cellStyle name="Standard 2 11 3 3 2" xfId="1235"/>
    <cellStyle name="Standard 2 11 3 3 2 2" xfId="3596"/>
    <cellStyle name="Standard 2 11 3 3 2 2 2" xfId="6799"/>
    <cellStyle name="Standard 2 11 3 3 2 3" xfId="5198"/>
    <cellStyle name="Standard 2 11 3 3 3" xfId="2795"/>
    <cellStyle name="Standard 2 11 3 3 3 2" xfId="5999"/>
    <cellStyle name="Standard 2 11 3 3 4" xfId="4398"/>
    <cellStyle name="Standard 2 11 3 3_Kat 2" xfId="1669"/>
    <cellStyle name="Standard 2 11 3 4" xfId="915"/>
    <cellStyle name="Standard 2 11 3 4 2" xfId="3276"/>
    <cellStyle name="Standard 2 11 3 4 2 2" xfId="6479"/>
    <cellStyle name="Standard 2 11 3 4 3" xfId="4878"/>
    <cellStyle name="Standard 2 11 3 5" xfId="2475"/>
    <cellStyle name="Standard 2 11 3 5 2" xfId="5679"/>
    <cellStyle name="Standard 2 11 3 6" xfId="4078"/>
    <cellStyle name="Standard 2 11 3_Kat 2" xfId="1666"/>
    <cellStyle name="Standard 2 11 4" xfId="193"/>
    <cellStyle name="Standard 2 11 4 2" xfId="513"/>
    <cellStyle name="Standard 2 11 4 2 2" xfId="1315"/>
    <cellStyle name="Standard 2 11 4 2 2 2" xfId="3676"/>
    <cellStyle name="Standard 2 11 4 2 2 2 2" xfId="6879"/>
    <cellStyle name="Standard 2 11 4 2 2 3" xfId="5278"/>
    <cellStyle name="Standard 2 11 4 2 3" xfId="2875"/>
    <cellStyle name="Standard 2 11 4 2 3 2" xfId="6079"/>
    <cellStyle name="Standard 2 11 4 2 4" xfId="4478"/>
    <cellStyle name="Standard 2 11 4 2_Kat 2" xfId="1671"/>
    <cellStyle name="Standard 2 11 4 3" xfId="995"/>
    <cellStyle name="Standard 2 11 4 3 2" xfId="3356"/>
    <cellStyle name="Standard 2 11 4 3 2 2" xfId="6559"/>
    <cellStyle name="Standard 2 11 4 3 3" xfId="4958"/>
    <cellStyle name="Standard 2 11 4 4" xfId="2555"/>
    <cellStyle name="Standard 2 11 4 4 2" xfId="5759"/>
    <cellStyle name="Standard 2 11 4 5" xfId="4158"/>
    <cellStyle name="Standard 2 11 4_Kat 2" xfId="1670"/>
    <cellStyle name="Standard 2 11 5" xfId="593"/>
    <cellStyle name="Standard 2 11 5 2" xfId="1395"/>
    <cellStyle name="Standard 2 11 5 2 2" xfId="3756"/>
    <cellStyle name="Standard 2 11 5 2 2 2" xfId="6959"/>
    <cellStyle name="Standard 2 11 5 2 3" xfId="5358"/>
    <cellStyle name="Standard 2 11 5 3" xfId="2955"/>
    <cellStyle name="Standard 2 11 5 3 2" xfId="6159"/>
    <cellStyle name="Standard 2 11 5 4" xfId="4558"/>
    <cellStyle name="Standard 2 11 5_Kat 2" xfId="1672"/>
    <cellStyle name="Standard 2 11 6" xfId="673"/>
    <cellStyle name="Standard 2 11 6 2" xfId="1475"/>
    <cellStyle name="Standard 2 11 6 2 2" xfId="3836"/>
    <cellStyle name="Standard 2 11 6 2 2 2" xfId="7039"/>
    <cellStyle name="Standard 2 11 6 2 3" xfId="5438"/>
    <cellStyle name="Standard 2 11 6 3" xfId="3035"/>
    <cellStyle name="Standard 2 11 6 3 2" xfId="6239"/>
    <cellStyle name="Standard 2 11 6 4" xfId="4638"/>
    <cellStyle name="Standard 2 11 6_Kat 2" xfId="1673"/>
    <cellStyle name="Standard 2 11 7" xfId="353"/>
    <cellStyle name="Standard 2 11 7 2" xfId="1155"/>
    <cellStyle name="Standard 2 11 7 2 2" xfId="3516"/>
    <cellStyle name="Standard 2 11 7 2 2 2" xfId="6719"/>
    <cellStyle name="Standard 2 11 7 2 3" xfId="5118"/>
    <cellStyle name="Standard 2 11 7 3" xfId="2715"/>
    <cellStyle name="Standard 2 11 7 3 2" xfId="5919"/>
    <cellStyle name="Standard 2 11 7 4" xfId="4318"/>
    <cellStyle name="Standard 2 11 7_Kat 2" xfId="1674"/>
    <cellStyle name="Standard 2 11 8" xfId="835"/>
    <cellStyle name="Standard 2 11 8 2" xfId="3196"/>
    <cellStyle name="Standard 2 11 8 2 2" xfId="6399"/>
    <cellStyle name="Standard 2 11 8 3" xfId="4798"/>
    <cellStyle name="Standard 2 11 9" xfId="2395"/>
    <cellStyle name="Standard 2 11 9 2" xfId="5599"/>
    <cellStyle name="Standard 2 11_Kat 2" xfId="1655"/>
    <cellStyle name="Standard 2 12" xfId="53"/>
    <cellStyle name="Standard 2 12 2" xfId="133"/>
    <cellStyle name="Standard 2 12 2 2" xfId="293"/>
    <cellStyle name="Standard 2 12 2 2 2" xfId="773"/>
    <cellStyle name="Standard 2 12 2 2 2 2" xfId="1575"/>
    <cellStyle name="Standard 2 12 2 2 2 2 2" xfId="3936"/>
    <cellStyle name="Standard 2 12 2 2 2 2 2 2" xfId="7139"/>
    <cellStyle name="Standard 2 12 2 2 2 2 3" xfId="5538"/>
    <cellStyle name="Standard 2 12 2 2 2 3" xfId="3135"/>
    <cellStyle name="Standard 2 12 2 2 2 3 2" xfId="6339"/>
    <cellStyle name="Standard 2 12 2 2 2 4" xfId="4738"/>
    <cellStyle name="Standard 2 12 2 2 2_Kat 2" xfId="1678"/>
    <cellStyle name="Standard 2 12 2 2 3" xfId="1095"/>
    <cellStyle name="Standard 2 12 2 2 3 2" xfId="3456"/>
    <cellStyle name="Standard 2 12 2 2 3 2 2" xfId="6659"/>
    <cellStyle name="Standard 2 12 2 2 3 3" xfId="5058"/>
    <cellStyle name="Standard 2 12 2 2 4" xfId="2655"/>
    <cellStyle name="Standard 2 12 2 2 4 2" xfId="5859"/>
    <cellStyle name="Standard 2 12 2 2 5" xfId="4258"/>
    <cellStyle name="Standard 2 12 2 2_Kat 2" xfId="1677"/>
    <cellStyle name="Standard 2 12 2 3" xfId="453"/>
    <cellStyle name="Standard 2 12 2 3 2" xfId="1255"/>
    <cellStyle name="Standard 2 12 2 3 2 2" xfId="3616"/>
    <cellStyle name="Standard 2 12 2 3 2 2 2" xfId="6819"/>
    <cellStyle name="Standard 2 12 2 3 2 3" xfId="5218"/>
    <cellStyle name="Standard 2 12 2 3 3" xfId="2815"/>
    <cellStyle name="Standard 2 12 2 3 3 2" xfId="6019"/>
    <cellStyle name="Standard 2 12 2 3 4" xfId="4418"/>
    <cellStyle name="Standard 2 12 2 3_Kat 2" xfId="1679"/>
    <cellStyle name="Standard 2 12 2 4" xfId="935"/>
    <cellStyle name="Standard 2 12 2 4 2" xfId="3296"/>
    <cellStyle name="Standard 2 12 2 4 2 2" xfId="6499"/>
    <cellStyle name="Standard 2 12 2 4 3" xfId="4898"/>
    <cellStyle name="Standard 2 12 2 5" xfId="2495"/>
    <cellStyle name="Standard 2 12 2 5 2" xfId="5699"/>
    <cellStyle name="Standard 2 12 2 6" xfId="4098"/>
    <cellStyle name="Standard 2 12 2_Kat 2" xfId="1676"/>
    <cellStyle name="Standard 2 12 3" xfId="213"/>
    <cellStyle name="Standard 2 12 3 2" xfId="533"/>
    <cellStyle name="Standard 2 12 3 2 2" xfId="1335"/>
    <cellStyle name="Standard 2 12 3 2 2 2" xfId="3696"/>
    <cellStyle name="Standard 2 12 3 2 2 2 2" xfId="6899"/>
    <cellStyle name="Standard 2 12 3 2 2 3" xfId="5298"/>
    <cellStyle name="Standard 2 12 3 2 3" xfId="2895"/>
    <cellStyle name="Standard 2 12 3 2 3 2" xfId="6099"/>
    <cellStyle name="Standard 2 12 3 2 4" xfId="4498"/>
    <cellStyle name="Standard 2 12 3 2_Kat 2" xfId="1681"/>
    <cellStyle name="Standard 2 12 3 3" xfId="1015"/>
    <cellStyle name="Standard 2 12 3 3 2" xfId="3376"/>
    <cellStyle name="Standard 2 12 3 3 2 2" xfId="6579"/>
    <cellStyle name="Standard 2 12 3 3 3" xfId="4978"/>
    <cellStyle name="Standard 2 12 3 4" xfId="2575"/>
    <cellStyle name="Standard 2 12 3 4 2" xfId="5779"/>
    <cellStyle name="Standard 2 12 3 5" xfId="4178"/>
    <cellStyle name="Standard 2 12 3_Kat 2" xfId="1680"/>
    <cellStyle name="Standard 2 12 4" xfId="613"/>
    <cellStyle name="Standard 2 12 4 2" xfId="1415"/>
    <cellStyle name="Standard 2 12 4 2 2" xfId="3776"/>
    <cellStyle name="Standard 2 12 4 2 2 2" xfId="6979"/>
    <cellStyle name="Standard 2 12 4 2 3" xfId="5378"/>
    <cellStyle name="Standard 2 12 4 3" xfId="2975"/>
    <cellStyle name="Standard 2 12 4 3 2" xfId="6179"/>
    <cellStyle name="Standard 2 12 4 4" xfId="4578"/>
    <cellStyle name="Standard 2 12 4_Kat 2" xfId="1682"/>
    <cellStyle name="Standard 2 12 5" xfId="693"/>
    <cellStyle name="Standard 2 12 5 2" xfId="1495"/>
    <cellStyle name="Standard 2 12 5 2 2" xfId="3856"/>
    <cellStyle name="Standard 2 12 5 2 2 2" xfId="7059"/>
    <cellStyle name="Standard 2 12 5 2 3" xfId="5458"/>
    <cellStyle name="Standard 2 12 5 3" xfId="3055"/>
    <cellStyle name="Standard 2 12 5 3 2" xfId="6259"/>
    <cellStyle name="Standard 2 12 5 4" xfId="4658"/>
    <cellStyle name="Standard 2 12 5_Kat 2" xfId="1683"/>
    <cellStyle name="Standard 2 12 6" xfId="373"/>
    <cellStyle name="Standard 2 12 6 2" xfId="1175"/>
    <cellStyle name="Standard 2 12 6 2 2" xfId="3536"/>
    <cellStyle name="Standard 2 12 6 2 2 2" xfId="6739"/>
    <cellStyle name="Standard 2 12 6 2 3" xfId="5138"/>
    <cellStyle name="Standard 2 12 6 3" xfId="2735"/>
    <cellStyle name="Standard 2 12 6 3 2" xfId="5939"/>
    <cellStyle name="Standard 2 12 6 4" xfId="4338"/>
    <cellStyle name="Standard 2 12 6_Kat 2" xfId="1684"/>
    <cellStyle name="Standard 2 12 7" xfId="855"/>
    <cellStyle name="Standard 2 12 7 2" xfId="3216"/>
    <cellStyle name="Standard 2 12 7 2 2" xfId="6419"/>
    <cellStyle name="Standard 2 12 7 3" xfId="4818"/>
    <cellStyle name="Standard 2 12 8" xfId="2415"/>
    <cellStyle name="Standard 2 12 8 2" xfId="5619"/>
    <cellStyle name="Standard 2 12 9" xfId="4018"/>
    <cellStyle name="Standard 2 12_Kat 2" xfId="1675"/>
    <cellStyle name="Standard 2 13" xfId="93"/>
    <cellStyle name="Standard 2 13 2" xfId="253"/>
    <cellStyle name="Standard 2 13 2 2" xfId="733"/>
    <cellStyle name="Standard 2 13 2 2 2" xfId="1535"/>
    <cellStyle name="Standard 2 13 2 2 2 2" xfId="3896"/>
    <cellStyle name="Standard 2 13 2 2 2 2 2" xfId="7099"/>
    <cellStyle name="Standard 2 13 2 2 2 3" xfId="5498"/>
    <cellStyle name="Standard 2 13 2 2 3" xfId="3095"/>
    <cellStyle name="Standard 2 13 2 2 3 2" xfId="6299"/>
    <cellStyle name="Standard 2 13 2 2 4" xfId="4698"/>
    <cellStyle name="Standard 2 13 2 2_Kat 2" xfId="1687"/>
    <cellStyle name="Standard 2 13 2 3" xfId="1055"/>
    <cellStyle name="Standard 2 13 2 3 2" xfId="3416"/>
    <cellStyle name="Standard 2 13 2 3 2 2" xfId="6619"/>
    <cellStyle name="Standard 2 13 2 3 3" xfId="5018"/>
    <cellStyle name="Standard 2 13 2 4" xfId="2615"/>
    <cellStyle name="Standard 2 13 2 4 2" xfId="5819"/>
    <cellStyle name="Standard 2 13 2 5" xfId="4218"/>
    <cellStyle name="Standard 2 13 2_Kat 2" xfId="1686"/>
    <cellStyle name="Standard 2 13 3" xfId="413"/>
    <cellStyle name="Standard 2 13 3 2" xfId="1215"/>
    <cellStyle name="Standard 2 13 3 2 2" xfId="3576"/>
    <cellStyle name="Standard 2 13 3 2 2 2" xfId="6779"/>
    <cellStyle name="Standard 2 13 3 2 3" xfId="5178"/>
    <cellStyle name="Standard 2 13 3 3" xfId="2775"/>
    <cellStyle name="Standard 2 13 3 3 2" xfId="5979"/>
    <cellStyle name="Standard 2 13 3 4" xfId="4378"/>
    <cellStyle name="Standard 2 13 3_Kat 2" xfId="1688"/>
    <cellStyle name="Standard 2 13 4" xfId="895"/>
    <cellStyle name="Standard 2 13 4 2" xfId="3256"/>
    <cellStyle name="Standard 2 13 4 2 2" xfId="6459"/>
    <cellStyle name="Standard 2 13 4 3" xfId="4858"/>
    <cellStyle name="Standard 2 13 5" xfId="2455"/>
    <cellStyle name="Standard 2 13 5 2" xfId="5659"/>
    <cellStyle name="Standard 2 13 6" xfId="4058"/>
    <cellStyle name="Standard 2 13_Kat 2" xfId="1685"/>
    <cellStyle name="Standard 2 14" xfId="173"/>
    <cellStyle name="Standard 2 14 2" xfId="493"/>
    <cellStyle name="Standard 2 14 2 2" xfId="1295"/>
    <cellStyle name="Standard 2 14 2 2 2" xfId="3656"/>
    <cellStyle name="Standard 2 14 2 2 2 2" xfId="6859"/>
    <cellStyle name="Standard 2 14 2 2 3" xfId="5258"/>
    <cellStyle name="Standard 2 14 2 3" xfId="2855"/>
    <cellStyle name="Standard 2 14 2 3 2" xfId="6059"/>
    <cellStyle name="Standard 2 14 2 4" xfId="4458"/>
    <cellStyle name="Standard 2 14 2_Kat 2" xfId="1690"/>
    <cellStyle name="Standard 2 14 3" xfId="975"/>
    <cellStyle name="Standard 2 14 3 2" xfId="3336"/>
    <cellStyle name="Standard 2 14 3 2 2" xfId="6539"/>
    <cellStyle name="Standard 2 14 3 3" xfId="4938"/>
    <cellStyle name="Standard 2 14 4" xfId="2535"/>
    <cellStyle name="Standard 2 14 4 2" xfId="5739"/>
    <cellStyle name="Standard 2 14 5" xfId="4138"/>
    <cellStyle name="Standard 2 14_Kat 2" xfId="1689"/>
    <cellStyle name="Standard 2 15" xfId="573"/>
    <cellStyle name="Standard 2 15 2" xfId="1375"/>
    <cellStyle name="Standard 2 15 2 2" xfId="3736"/>
    <cellStyle name="Standard 2 15 2 2 2" xfId="6939"/>
    <cellStyle name="Standard 2 15 2 3" xfId="5338"/>
    <cellStyle name="Standard 2 15 3" xfId="2935"/>
    <cellStyle name="Standard 2 15 3 2" xfId="6139"/>
    <cellStyle name="Standard 2 15 4" xfId="4538"/>
    <cellStyle name="Standard 2 15_Kat 2" xfId="1691"/>
    <cellStyle name="Standard 2 16" xfId="653"/>
    <cellStyle name="Standard 2 16 2" xfId="1455"/>
    <cellStyle name="Standard 2 16 2 2" xfId="3816"/>
    <cellStyle name="Standard 2 16 2 2 2" xfId="7019"/>
    <cellStyle name="Standard 2 16 2 3" xfId="5418"/>
    <cellStyle name="Standard 2 16 3" xfId="3015"/>
    <cellStyle name="Standard 2 16 3 2" xfId="6219"/>
    <cellStyle name="Standard 2 16 4" xfId="4618"/>
    <cellStyle name="Standard 2 16_Kat 2" xfId="1692"/>
    <cellStyle name="Standard 2 17" xfId="333"/>
    <cellStyle name="Standard 2 17 2" xfId="1135"/>
    <cellStyle name="Standard 2 17 2 2" xfId="3496"/>
    <cellStyle name="Standard 2 17 2 2 2" xfId="6699"/>
    <cellStyle name="Standard 2 17 2 3" xfId="5098"/>
    <cellStyle name="Standard 2 17 3" xfId="2695"/>
    <cellStyle name="Standard 2 17 3 2" xfId="5899"/>
    <cellStyle name="Standard 2 17 4" xfId="4298"/>
    <cellStyle name="Standard 2 17_Kat 2" xfId="1693"/>
    <cellStyle name="Standard 2 18" xfId="815"/>
    <cellStyle name="Standard 2 18 2" xfId="3176"/>
    <cellStyle name="Standard 2 18 2 2" xfId="6379"/>
    <cellStyle name="Standard 2 18 3" xfId="4778"/>
    <cellStyle name="Standard 2 19" xfId="2375"/>
    <cellStyle name="Standard 2 19 2" xfId="5579"/>
    <cellStyle name="Standard 2 2" xfId="9"/>
    <cellStyle name="Standard 2 2 10" xfId="816"/>
    <cellStyle name="Standard 2 2 10 2" xfId="3177"/>
    <cellStyle name="Standard 2 2 10 2 2" xfId="6380"/>
    <cellStyle name="Standard 2 2 10 3" xfId="4779"/>
    <cellStyle name="Standard 2 2 11" xfId="2376"/>
    <cellStyle name="Standard 2 2 11 2" xfId="5580"/>
    <cellStyle name="Standard 2 2 12" xfId="3979"/>
    <cellStyle name="Standard 2 2 2" xfId="10"/>
    <cellStyle name="Standard 2 2 2 10" xfId="2377"/>
    <cellStyle name="Standard 2 2 2 10 2" xfId="5581"/>
    <cellStyle name="Standard 2 2 2 11" xfId="3980"/>
    <cellStyle name="Standard 2 2 2 2" xfId="35"/>
    <cellStyle name="Standard 2 2 2 2 10" xfId="4000"/>
    <cellStyle name="Standard 2 2 2 2 2" xfId="75"/>
    <cellStyle name="Standard 2 2 2 2 2 2" xfId="155"/>
    <cellStyle name="Standard 2 2 2 2 2 2 2" xfId="315"/>
    <cellStyle name="Standard 2 2 2 2 2 2 2 2" xfId="795"/>
    <cellStyle name="Standard 2 2 2 2 2 2 2 2 2" xfId="1597"/>
    <cellStyle name="Standard 2 2 2 2 2 2 2 2 2 2" xfId="3958"/>
    <cellStyle name="Standard 2 2 2 2 2 2 2 2 2 2 2" xfId="7161"/>
    <cellStyle name="Standard 2 2 2 2 2 2 2 2 2 3" xfId="5560"/>
    <cellStyle name="Standard 2 2 2 2 2 2 2 2 3" xfId="3157"/>
    <cellStyle name="Standard 2 2 2 2 2 2 2 2 3 2" xfId="6361"/>
    <cellStyle name="Standard 2 2 2 2 2 2 2 2 4" xfId="4760"/>
    <cellStyle name="Standard 2 2 2 2 2 2 2 2_Kat 2" xfId="1699"/>
    <cellStyle name="Standard 2 2 2 2 2 2 2 3" xfId="1117"/>
    <cellStyle name="Standard 2 2 2 2 2 2 2 3 2" xfId="3478"/>
    <cellStyle name="Standard 2 2 2 2 2 2 2 3 2 2" xfId="6681"/>
    <cellStyle name="Standard 2 2 2 2 2 2 2 3 3" xfId="5080"/>
    <cellStyle name="Standard 2 2 2 2 2 2 2 4" xfId="2677"/>
    <cellStyle name="Standard 2 2 2 2 2 2 2 4 2" xfId="5881"/>
    <cellStyle name="Standard 2 2 2 2 2 2 2 5" xfId="4280"/>
    <cellStyle name="Standard 2 2 2 2 2 2 2_Kat 2" xfId="1698"/>
    <cellStyle name="Standard 2 2 2 2 2 2 3" xfId="475"/>
    <cellStyle name="Standard 2 2 2 2 2 2 3 2" xfId="1277"/>
    <cellStyle name="Standard 2 2 2 2 2 2 3 2 2" xfId="3638"/>
    <cellStyle name="Standard 2 2 2 2 2 2 3 2 2 2" xfId="6841"/>
    <cellStyle name="Standard 2 2 2 2 2 2 3 2 3" xfId="5240"/>
    <cellStyle name="Standard 2 2 2 2 2 2 3 3" xfId="2837"/>
    <cellStyle name="Standard 2 2 2 2 2 2 3 3 2" xfId="6041"/>
    <cellStyle name="Standard 2 2 2 2 2 2 3 4" xfId="4440"/>
    <cellStyle name="Standard 2 2 2 2 2 2 3_Kat 2" xfId="1700"/>
    <cellStyle name="Standard 2 2 2 2 2 2 4" xfId="957"/>
    <cellStyle name="Standard 2 2 2 2 2 2 4 2" xfId="3318"/>
    <cellStyle name="Standard 2 2 2 2 2 2 4 2 2" xfId="6521"/>
    <cellStyle name="Standard 2 2 2 2 2 2 4 3" xfId="4920"/>
    <cellStyle name="Standard 2 2 2 2 2 2 5" xfId="2517"/>
    <cellStyle name="Standard 2 2 2 2 2 2 5 2" xfId="5721"/>
    <cellStyle name="Standard 2 2 2 2 2 2 6" xfId="4120"/>
    <cellStyle name="Standard 2 2 2 2 2 2_Kat 2" xfId="1697"/>
    <cellStyle name="Standard 2 2 2 2 2 3" xfId="235"/>
    <cellStyle name="Standard 2 2 2 2 2 3 2" xfId="555"/>
    <cellStyle name="Standard 2 2 2 2 2 3 2 2" xfId="1357"/>
    <cellStyle name="Standard 2 2 2 2 2 3 2 2 2" xfId="3718"/>
    <cellStyle name="Standard 2 2 2 2 2 3 2 2 2 2" xfId="6921"/>
    <cellStyle name="Standard 2 2 2 2 2 3 2 2 3" xfId="5320"/>
    <cellStyle name="Standard 2 2 2 2 2 3 2 3" xfId="2917"/>
    <cellStyle name="Standard 2 2 2 2 2 3 2 3 2" xfId="6121"/>
    <cellStyle name="Standard 2 2 2 2 2 3 2 4" xfId="4520"/>
    <cellStyle name="Standard 2 2 2 2 2 3 2_Kat 2" xfId="1702"/>
    <cellStyle name="Standard 2 2 2 2 2 3 3" xfId="1037"/>
    <cellStyle name="Standard 2 2 2 2 2 3 3 2" xfId="3398"/>
    <cellStyle name="Standard 2 2 2 2 2 3 3 2 2" xfId="6601"/>
    <cellStyle name="Standard 2 2 2 2 2 3 3 3" xfId="5000"/>
    <cellStyle name="Standard 2 2 2 2 2 3 4" xfId="2597"/>
    <cellStyle name="Standard 2 2 2 2 2 3 4 2" xfId="5801"/>
    <cellStyle name="Standard 2 2 2 2 2 3 5" xfId="4200"/>
    <cellStyle name="Standard 2 2 2 2 2 3_Kat 2" xfId="1701"/>
    <cellStyle name="Standard 2 2 2 2 2 4" xfId="635"/>
    <cellStyle name="Standard 2 2 2 2 2 4 2" xfId="1437"/>
    <cellStyle name="Standard 2 2 2 2 2 4 2 2" xfId="3798"/>
    <cellStyle name="Standard 2 2 2 2 2 4 2 2 2" xfId="7001"/>
    <cellStyle name="Standard 2 2 2 2 2 4 2 3" xfId="5400"/>
    <cellStyle name="Standard 2 2 2 2 2 4 3" xfId="2997"/>
    <cellStyle name="Standard 2 2 2 2 2 4 3 2" xfId="6201"/>
    <cellStyle name="Standard 2 2 2 2 2 4 4" xfId="4600"/>
    <cellStyle name="Standard 2 2 2 2 2 4_Kat 2" xfId="1703"/>
    <cellStyle name="Standard 2 2 2 2 2 5" xfId="715"/>
    <cellStyle name="Standard 2 2 2 2 2 5 2" xfId="1517"/>
    <cellStyle name="Standard 2 2 2 2 2 5 2 2" xfId="3878"/>
    <cellStyle name="Standard 2 2 2 2 2 5 2 2 2" xfId="7081"/>
    <cellStyle name="Standard 2 2 2 2 2 5 2 3" xfId="5480"/>
    <cellStyle name="Standard 2 2 2 2 2 5 3" xfId="3077"/>
    <cellStyle name="Standard 2 2 2 2 2 5 3 2" xfId="6281"/>
    <cellStyle name="Standard 2 2 2 2 2 5 4" xfId="4680"/>
    <cellStyle name="Standard 2 2 2 2 2 5_Kat 2" xfId="1704"/>
    <cellStyle name="Standard 2 2 2 2 2 6" xfId="395"/>
    <cellStyle name="Standard 2 2 2 2 2 6 2" xfId="1197"/>
    <cellStyle name="Standard 2 2 2 2 2 6 2 2" xfId="3558"/>
    <cellStyle name="Standard 2 2 2 2 2 6 2 2 2" xfId="6761"/>
    <cellStyle name="Standard 2 2 2 2 2 6 2 3" xfId="5160"/>
    <cellStyle name="Standard 2 2 2 2 2 6 3" xfId="2757"/>
    <cellStyle name="Standard 2 2 2 2 2 6 3 2" xfId="5961"/>
    <cellStyle name="Standard 2 2 2 2 2 6 4" xfId="4360"/>
    <cellStyle name="Standard 2 2 2 2 2 6_Kat 2" xfId="1705"/>
    <cellStyle name="Standard 2 2 2 2 2 7" xfId="877"/>
    <cellStyle name="Standard 2 2 2 2 2 7 2" xfId="3238"/>
    <cellStyle name="Standard 2 2 2 2 2 7 2 2" xfId="6441"/>
    <cellStyle name="Standard 2 2 2 2 2 7 3" xfId="4840"/>
    <cellStyle name="Standard 2 2 2 2 2 8" xfId="2437"/>
    <cellStyle name="Standard 2 2 2 2 2 8 2" xfId="5641"/>
    <cellStyle name="Standard 2 2 2 2 2 9" xfId="4040"/>
    <cellStyle name="Standard 2 2 2 2 2_Kat 2" xfId="1696"/>
    <cellStyle name="Standard 2 2 2 2 3" xfId="115"/>
    <cellStyle name="Standard 2 2 2 2 3 2" xfId="275"/>
    <cellStyle name="Standard 2 2 2 2 3 2 2" xfId="755"/>
    <cellStyle name="Standard 2 2 2 2 3 2 2 2" xfId="1557"/>
    <cellStyle name="Standard 2 2 2 2 3 2 2 2 2" xfId="3918"/>
    <cellStyle name="Standard 2 2 2 2 3 2 2 2 2 2" xfId="7121"/>
    <cellStyle name="Standard 2 2 2 2 3 2 2 2 3" xfId="5520"/>
    <cellStyle name="Standard 2 2 2 2 3 2 2 3" xfId="3117"/>
    <cellStyle name="Standard 2 2 2 2 3 2 2 3 2" xfId="6321"/>
    <cellStyle name="Standard 2 2 2 2 3 2 2 4" xfId="4720"/>
    <cellStyle name="Standard 2 2 2 2 3 2 2_Kat 2" xfId="1708"/>
    <cellStyle name="Standard 2 2 2 2 3 2 3" xfId="1077"/>
    <cellStyle name="Standard 2 2 2 2 3 2 3 2" xfId="3438"/>
    <cellStyle name="Standard 2 2 2 2 3 2 3 2 2" xfId="6641"/>
    <cellStyle name="Standard 2 2 2 2 3 2 3 3" xfId="5040"/>
    <cellStyle name="Standard 2 2 2 2 3 2 4" xfId="2637"/>
    <cellStyle name="Standard 2 2 2 2 3 2 4 2" xfId="5841"/>
    <cellStyle name="Standard 2 2 2 2 3 2 5" xfId="4240"/>
    <cellStyle name="Standard 2 2 2 2 3 2_Kat 2" xfId="1707"/>
    <cellStyle name="Standard 2 2 2 2 3 3" xfId="435"/>
    <cellStyle name="Standard 2 2 2 2 3 3 2" xfId="1237"/>
    <cellStyle name="Standard 2 2 2 2 3 3 2 2" xfId="3598"/>
    <cellStyle name="Standard 2 2 2 2 3 3 2 2 2" xfId="6801"/>
    <cellStyle name="Standard 2 2 2 2 3 3 2 3" xfId="5200"/>
    <cellStyle name="Standard 2 2 2 2 3 3 3" xfId="2797"/>
    <cellStyle name="Standard 2 2 2 2 3 3 3 2" xfId="6001"/>
    <cellStyle name="Standard 2 2 2 2 3 3 4" xfId="4400"/>
    <cellStyle name="Standard 2 2 2 2 3 3_Kat 2" xfId="1709"/>
    <cellStyle name="Standard 2 2 2 2 3 4" xfId="917"/>
    <cellStyle name="Standard 2 2 2 2 3 4 2" xfId="3278"/>
    <cellStyle name="Standard 2 2 2 2 3 4 2 2" xfId="6481"/>
    <cellStyle name="Standard 2 2 2 2 3 4 3" xfId="4880"/>
    <cellStyle name="Standard 2 2 2 2 3 5" xfId="2477"/>
    <cellStyle name="Standard 2 2 2 2 3 5 2" xfId="5681"/>
    <cellStyle name="Standard 2 2 2 2 3 6" xfId="4080"/>
    <cellStyle name="Standard 2 2 2 2 3_Kat 2" xfId="1706"/>
    <cellStyle name="Standard 2 2 2 2 4" xfId="195"/>
    <cellStyle name="Standard 2 2 2 2 4 2" xfId="515"/>
    <cellStyle name="Standard 2 2 2 2 4 2 2" xfId="1317"/>
    <cellStyle name="Standard 2 2 2 2 4 2 2 2" xfId="3678"/>
    <cellStyle name="Standard 2 2 2 2 4 2 2 2 2" xfId="6881"/>
    <cellStyle name="Standard 2 2 2 2 4 2 2 3" xfId="5280"/>
    <cellStyle name="Standard 2 2 2 2 4 2 3" xfId="2877"/>
    <cellStyle name="Standard 2 2 2 2 4 2 3 2" xfId="6081"/>
    <cellStyle name="Standard 2 2 2 2 4 2 4" xfId="4480"/>
    <cellStyle name="Standard 2 2 2 2 4 2_Kat 2" xfId="1711"/>
    <cellStyle name="Standard 2 2 2 2 4 3" xfId="997"/>
    <cellStyle name="Standard 2 2 2 2 4 3 2" xfId="3358"/>
    <cellStyle name="Standard 2 2 2 2 4 3 2 2" xfId="6561"/>
    <cellStyle name="Standard 2 2 2 2 4 3 3" xfId="4960"/>
    <cellStyle name="Standard 2 2 2 2 4 4" xfId="2557"/>
    <cellStyle name="Standard 2 2 2 2 4 4 2" xfId="5761"/>
    <cellStyle name="Standard 2 2 2 2 4 5" xfId="4160"/>
    <cellStyle name="Standard 2 2 2 2 4_Kat 2" xfId="1710"/>
    <cellStyle name="Standard 2 2 2 2 5" xfId="595"/>
    <cellStyle name="Standard 2 2 2 2 5 2" xfId="1397"/>
    <cellStyle name="Standard 2 2 2 2 5 2 2" xfId="3758"/>
    <cellStyle name="Standard 2 2 2 2 5 2 2 2" xfId="6961"/>
    <cellStyle name="Standard 2 2 2 2 5 2 3" xfId="5360"/>
    <cellStyle name="Standard 2 2 2 2 5 3" xfId="2957"/>
    <cellStyle name="Standard 2 2 2 2 5 3 2" xfId="6161"/>
    <cellStyle name="Standard 2 2 2 2 5 4" xfId="4560"/>
    <cellStyle name="Standard 2 2 2 2 5_Kat 2" xfId="1712"/>
    <cellStyle name="Standard 2 2 2 2 6" xfId="675"/>
    <cellStyle name="Standard 2 2 2 2 6 2" xfId="1477"/>
    <cellStyle name="Standard 2 2 2 2 6 2 2" xfId="3838"/>
    <cellStyle name="Standard 2 2 2 2 6 2 2 2" xfId="7041"/>
    <cellStyle name="Standard 2 2 2 2 6 2 3" xfId="5440"/>
    <cellStyle name="Standard 2 2 2 2 6 3" xfId="3037"/>
    <cellStyle name="Standard 2 2 2 2 6 3 2" xfId="6241"/>
    <cellStyle name="Standard 2 2 2 2 6 4" xfId="4640"/>
    <cellStyle name="Standard 2 2 2 2 6_Kat 2" xfId="1713"/>
    <cellStyle name="Standard 2 2 2 2 7" xfId="355"/>
    <cellStyle name="Standard 2 2 2 2 7 2" xfId="1157"/>
    <cellStyle name="Standard 2 2 2 2 7 2 2" xfId="3518"/>
    <cellStyle name="Standard 2 2 2 2 7 2 2 2" xfId="6721"/>
    <cellStyle name="Standard 2 2 2 2 7 2 3" xfId="5120"/>
    <cellStyle name="Standard 2 2 2 2 7 3" xfId="2717"/>
    <cellStyle name="Standard 2 2 2 2 7 3 2" xfId="5921"/>
    <cellStyle name="Standard 2 2 2 2 7 4" xfId="4320"/>
    <cellStyle name="Standard 2 2 2 2 7_Kat 2" xfId="1714"/>
    <cellStyle name="Standard 2 2 2 2 8" xfId="837"/>
    <cellStyle name="Standard 2 2 2 2 8 2" xfId="3198"/>
    <cellStyle name="Standard 2 2 2 2 8 2 2" xfId="6401"/>
    <cellStyle name="Standard 2 2 2 2 8 3" xfId="4800"/>
    <cellStyle name="Standard 2 2 2 2 9" xfId="2397"/>
    <cellStyle name="Standard 2 2 2 2 9 2" xfId="5601"/>
    <cellStyle name="Standard 2 2 2 2_Kat 2" xfId="1695"/>
    <cellStyle name="Standard 2 2 2 3" xfId="55"/>
    <cellStyle name="Standard 2 2 2 3 2" xfId="135"/>
    <cellStyle name="Standard 2 2 2 3 2 2" xfId="295"/>
    <cellStyle name="Standard 2 2 2 3 2 2 2" xfId="775"/>
    <cellStyle name="Standard 2 2 2 3 2 2 2 2" xfId="1577"/>
    <cellStyle name="Standard 2 2 2 3 2 2 2 2 2" xfId="3938"/>
    <cellStyle name="Standard 2 2 2 3 2 2 2 2 2 2" xfId="7141"/>
    <cellStyle name="Standard 2 2 2 3 2 2 2 2 3" xfId="5540"/>
    <cellStyle name="Standard 2 2 2 3 2 2 2 3" xfId="3137"/>
    <cellStyle name="Standard 2 2 2 3 2 2 2 3 2" xfId="6341"/>
    <cellStyle name="Standard 2 2 2 3 2 2 2 4" xfId="4740"/>
    <cellStyle name="Standard 2 2 2 3 2 2 2_Kat 2" xfId="1718"/>
    <cellStyle name="Standard 2 2 2 3 2 2 3" xfId="1097"/>
    <cellStyle name="Standard 2 2 2 3 2 2 3 2" xfId="3458"/>
    <cellStyle name="Standard 2 2 2 3 2 2 3 2 2" xfId="6661"/>
    <cellStyle name="Standard 2 2 2 3 2 2 3 3" xfId="5060"/>
    <cellStyle name="Standard 2 2 2 3 2 2 4" xfId="2657"/>
    <cellStyle name="Standard 2 2 2 3 2 2 4 2" xfId="5861"/>
    <cellStyle name="Standard 2 2 2 3 2 2 5" xfId="4260"/>
    <cellStyle name="Standard 2 2 2 3 2 2_Kat 2" xfId="1717"/>
    <cellStyle name="Standard 2 2 2 3 2 3" xfId="455"/>
    <cellStyle name="Standard 2 2 2 3 2 3 2" xfId="1257"/>
    <cellStyle name="Standard 2 2 2 3 2 3 2 2" xfId="3618"/>
    <cellStyle name="Standard 2 2 2 3 2 3 2 2 2" xfId="6821"/>
    <cellStyle name="Standard 2 2 2 3 2 3 2 3" xfId="5220"/>
    <cellStyle name="Standard 2 2 2 3 2 3 3" xfId="2817"/>
    <cellStyle name="Standard 2 2 2 3 2 3 3 2" xfId="6021"/>
    <cellStyle name="Standard 2 2 2 3 2 3 4" xfId="4420"/>
    <cellStyle name="Standard 2 2 2 3 2 3_Kat 2" xfId="1719"/>
    <cellStyle name="Standard 2 2 2 3 2 4" xfId="937"/>
    <cellStyle name="Standard 2 2 2 3 2 4 2" xfId="3298"/>
    <cellStyle name="Standard 2 2 2 3 2 4 2 2" xfId="6501"/>
    <cellStyle name="Standard 2 2 2 3 2 4 3" xfId="4900"/>
    <cellStyle name="Standard 2 2 2 3 2 5" xfId="2497"/>
    <cellStyle name="Standard 2 2 2 3 2 5 2" xfId="5701"/>
    <cellStyle name="Standard 2 2 2 3 2 6" xfId="4100"/>
    <cellStyle name="Standard 2 2 2 3 2_Kat 2" xfId="1716"/>
    <cellStyle name="Standard 2 2 2 3 3" xfId="215"/>
    <cellStyle name="Standard 2 2 2 3 3 2" xfId="535"/>
    <cellStyle name="Standard 2 2 2 3 3 2 2" xfId="1337"/>
    <cellStyle name="Standard 2 2 2 3 3 2 2 2" xfId="3698"/>
    <cellStyle name="Standard 2 2 2 3 3 2 2 2 2" xfId="6901"/>
    <cellStyle name="Standard 2 2 2 3 3 2 2 3" xfId="5300"/>
    <cellStyle name="Standard 2 2 2 3 3 2 3" xfId="2897"/>
    <cellStyle name="Standard 2 2 2 3 3 2 3 2" xfId="6101"/>
    <cellStyle name="Standard 2 2 2 3 3 2 4" xfId="4500"/>
    <cellStyle name="Standard 2 2 2 3 3 2_Kat 2" xfId="1721"/>
    <cellStyle name="Standard 2 2 2 3 3 3" xfId="1017"/>
    <cellStyle name="Standard 2 2 2 3 3 3 2" xfId="3378"/>
    <cellStyle name="Standard 2 2 2 3 3 3 2 2" xfId="6581"/>
    <cellStyle name="Standard 2 2 2 3 3 3 3" xfId="4980"/>
    <cellStyle name="Standard 2 2 2 3 3 4" xfId="2577"/>
    <cellStyle name="Standard 2 2 2 3 3 4 2" xfId="5781"/>
    <cellStyle name="Standard 2 2 2 3 3 5" xfId="4180"/>
    <cellStyle name="Standard 2 2 2 3 3_Kat 2" xfId="1720"/>
    <cellStyle name="Standard 2 2 2 3 4" xfId="615"/>
    <cellStyle name="Standard 2 2 2 3 4 2" xfId="1417"/>
    <cellStyle name="Standard 2 2 2 3 4 2 2" xfId="3778"/>
    <cellStyle name="Standard 2 2 2 3 4 2 2 2" xfId="6981"/>
    <cellStyle name="Standard 2 2 2 3 4 2 3" xfId="5380"/>
    <cellStyle name="Standard 2 2 2 3 4 3" xfId="2977"/>
    <cellStyle name="Standard 2 2 2 3 4 3 2" xfId="6181"/>
    <cellStyle name="Standard 2 2 2 3 4 4" xfId="4580"/>
    <cellStyle name="Standard 2 2 2 3 4_Kat 2" xfId="1722"/>
    <cellStyle name="Standard 2 2 2 3 5" xfId="695"/>
    <cellStyle name="Standard 2 2 2 3 5 2" xfId="1497"/>
    <cellStyle name="Standard 2 2 2 3 5 2 2" xfId="3858"/>
    <cellStyle name="Standard 2 2 2 3 5 2 2 2" xfId="7061"/>
    <cellStyle name="Standard 2 2 2 3 5 2 3" xfId="5460"/>
    <cellStyle name="Standard 2 2 2 3 5 3" xfId="3057"/>
    <cellStyle name="Standard 2 2 2 3 5 3 2" xfId="6261"/>
    <cellStyle name="Standard 2 2 2 3 5 4" xfId="4660"/>
    <cellStyle name="Standard 2 2 2 3 5_Kat 2" xfId="1723"/>
    <cellStyle name="Standard 2 2 2 3 6" xfId="375"/>
    <cellStyle name="Standard 2 2 2 3 6 2" xfId="1177"/>
    <cellStyle name="Standard 2 2 2 3 6 2 2" xfId="3538"/>
    <cellStyle name="Standard 2 2 2 3 6 2 2 2" xfId="6741"/>
    <cellStyle name="Standard 2 2 2 3 6 2 3" xfId="5140"/>
    <cellStyle name="Standard 2 2 2 3 6 3" xfId="2737"/>
    <cellStyle name="Standard 2 2 2 3 6 3 2" xfId="5941"/>
    <cellStyle name="Standard 2 2 2 3 6 4" xfId="4340"/>
    <cellStyle name="Standard 2 2 2 3 6_Kat 2" xfId="1724"/>
    <cellStyle name="Standard 2 2 2 3 7" xfId="857"/>
    <cellStyle name="Standard 2 2 2 3 7 2" xfId="3218"/>
    <cellStyle name="Standard 2 2 2 3 7 2 2" xfId="6421"/>
    <cellStyle name="Standard 2 2 2 3 7 3" xfId="4820"/>
    <cellStyle name="Standard 2 2 2 3 8" xfId="2417"/>
    <cellStyle name="Standard 2 2 2 3 8 2" xfId="5621"/>
    <cellStyle name="Standard 2 2 2 3 9" xfId="4020"/>
    <cellStyle name="Standard 2 2 2 3_Kat 2" xfId="1715"/>
    <cellStyle name="Standard 2 2 2 4" xfId="95"/>
    <cellStyle name="Standard 2 2 2 4 2" xfId="255"/>
    <cellStyle name="Standard 2 2 2 4 2 2" xfId="735"/>
    <cellStyle name="Standard 2 2 2 4 2 2 2" xfId="1537"/>
    <cellStyle name="Standard 2 2 2 4 2 2 2 2" xfId="3898"/>
    <cellStyle name="Standard 2 2 2 4 2 2 2 2 2" xfId="7101"/>
    <cellStyle name="Standard 2 2 2 4 2 2 2 3" xfId="5500"/>
    <cellStyle name="Standard 2 2 2 4 2 2 3" xfId="3097"/>
    <cellStyle name="Standard 2 2 2 4 2 2 3 2" xfId="6301"/>
    <cellStyle name="Standard 2 2 2 4 2 2 4" xfId="4700"/>
    <cellStyle name="Standard 2 2 2 4 2 2_Kat 2" xfId="1727"/>
    <cellStyle name="Standard 2 2 2 4 2 3" xfId="1057"/>
    <cellStyle name="Standard 2 2 2 4 2 3 2" xfId="3418"/>
    <cellStyle name="Standard 2 2 2 4 2 3 2 2" xfId="6621"/>
    <cellStyle name="Standard 2 2 2 4 2 3 3" xfId="5020"/>
    <cellStyle name="Standard 2 2 2 4 2 4" xfId="2617"/>
    <cellStyle name="Standard 2 2 2 4 2 4 2" xfId="5821"/>
    <cellStyle name="Standard 2 2 2 4 2 5" xfId="4220"/>
    <cellStyle name="Standard 2 2 2 4 2_Kat 2" xfId="1726"/>
    <cellStyle name="Standard 2 2 2 4 3" xfId="415"/>
    <cellStyle name="Standard 2 2 2 4 3 2" xfId="1217"/>
    <cellStyle name="Standard 2 2 2 4 3 2 2" xfId="3578"/>
    <cellStyle name="Standard 2 2 2 4 3 2 2 2" xfId="6781"/>
    <cellStyle name="Standard 2 2 2 4 3 2 3" xfId="5180"/>
    <cellStyle name="Standard 2 2 2 4 3 3" xfId="2777"/>
    <cellStyle name="Standard 2 2 2 4 3 3 2" xfId="5981"/>
    <cellStyle name="Standard 2 2 2 4 3 4" xfId="4380"/>
    <cellStyle name="Standard 2 2 2 4 3_Kat 2" xfId="1728"/>
    <cellStyle name="Standard 2 2 2 4 4" xfId="897"/>
    <cellStyle name="Standard 2 2 2 4 4 2" xfId="3258"/>
    <cellStyle name="Standard 2 2 2 4 4 2 2" xfId="6461"/>
    <cellStyle name="Standard 2 2 2 4 4 3" xfId="4860"/>
    <cellStyle name="Standard 2 2 2 4 5" xfId="2457"/>
    <cellStyle name="Standard 2 2 2 4 5 2" xfId="5661"/>
    <cellStyle name="Standard 2 2 2 4 6" xfId="4060"/>
    <cellStyle name="Standard 2 2 2 4_Kat 2" xfId="1725"/>
    <cellStyle name="Standard 2 2 2 5" xfId="175"/>
    <cellStyle name="Standard 2 2 2 5 2" xfId="495"/>
    <cellStyle name="Standard 2 2 2 5 2 2" xfId="1297"/>
    <cellStyle name="Standard 2 2 2 5 2 2 2" xfId="3658"/>
    <cellStyle name="Standard 2 2 2 5 2 2 2 2" xfId="6861"/>
    <cellStyle name="Standard 2 2 2 5 2 2 3" xfId="5260"/>
    <cellStyle name="Standard 2 2 2 5 2 3" xfId="2857"/>
    <cellStyle name="Standard 2 2 2 5 2 3 2" xfId="6061"/>
    <cellStyle name="Standard 2 2 2 5 2 4" xfId="4460"/>
    <cellStyle name="Standard 2 2 2 5 2_Kat 2" xfId="1730"/>
    <cellStyle name="Standard 2 2 2 5 3" xfId="977"/>
    <cellStyle name="Standard 2 2 2 5 3 2" xfId="3338"/>
    <cellStyle name="Standard 2 2 2 5 3 2 2" xfId="6541"/>
    <cellStyle name="Standard 2 2 2 5 3 3" xfId="4940"/>
    <cellStyle name="Standard 2 2 2 5 4" xfId="2537"/>
    <cellStyle name="Standard 2 2 2 5 4 2" xfId="5741"/>
    <cellStyle name="Standard 2 2 2 5 5" xfId="4140"/>
    <cellStyle name="Standard 2 2 2 5_Kat 2" xfId="1729"/>
    <cellStyle name="Standard 2 2 2 6" xfId="575"/>
    <cellStyle name="Standard 2 2 2 6 2" xfId="1377"/>
    <cellStyle name="Standard 2 2 2 6 2 2" xfId="3738"/>
    <cellStyle name="Standard 2 2 2 6 2 2 2" xfId="6941"/>
    <cellStyle name="Standard 2 2 2 6 2 3" xfId="5340"/>
    <cellStyle name="Standard 2 2 2 6 3" xfId="2937"/>
    <cellStyle name="Standard 2 2 2 6 3 2" xfId="6141"/>
    <cellStyle name="Standard 2 2 2 6 4" xfId="4540"/>
    <cellStyle name="Standard 2 2 2 6_Kat 2" xfId="1731"/>
    <cellStyle name="Standard 2 2 2 7" xfId="655"/>
    <cellStyle name="Standard 2 2 2 7 2" xfId="1457"/>
    <cellStyle name="Standard 2 2 2 7 2 2" xfId="3818"/>
    <cellStyle name="Standard 2 2 2 7 2 2 2" xfId="7021"/>
    <cellStyle name="Standard 2 2 2 7 2 3" xfId="5420"/>
    <cellStyle name="Standard 2 2 2 7 3" xfId="3017"/>
    <cellStyle name="Standard 2 2 2 7 3 2" xfId="6221"/>
    <cellStyle name="Standard 2 2 2 7 4" xfId="4620"/>
    <cellStyle name="Standard 2 2 2 7_Kat 2" xfId="1732"/>
    <cellStyle name="Standard 2 2 2 8" xfId="335"/>
    <cellStyle name="Standard 2 2 2 8 2" xfId="1137"/>
    <cellStyle name="Standard 2 2 2 8 2 2" xfId="3498"/>
    <cellStyle name="Standard 2 2 2 8 2 2 2" xfId="6701"/>
    <cellStyle name="Standard 2 2 2 8 2 3" xfId="5100"/>
    <cellStyle name="Standard 2 2 2 8 3" xfId="2697"/>
    <cellStyle name="Standard 2 2 2 8 3 2" xfId="5901"/>
    <cellStyle name="Standard 2 2 2 8 4" xfId="4300"/>
    <cellStyle name="Standard 2 2 2 8_Kat 2" xfId="1733"/>
    <cellStyle name="Standard 2 2 2 9" xfId="817"/>
    <cellStyle name="Standard 2 2 2 9 2" xfId="3178"/>
    <cellStyle name="Standard 2 2 2 9 2 2" xfId="6381"/>
    <cellStyle name="Standard 2 2 2 9 3" xfId="4780"/>
    <cellStyle name="Standard 2 2 2_Kat 2" xfId="1694"/>
    <cellStyle name="Standard 2 2 3" xfId="34"/>
    <cellStyle name="Standard 2 2 3 10" xfId="3999"/>
    <cellStyle name="Standard 2 2 3 2" xfId="74"/>
    <cellStyle name="Standard 2 2 3 2 2" xfId="154"/>
    <cellStyle name="Standard 2 2 3 2 2 2" xfId="314"/>
    <cellStyle name="Standard 2 2 3 2 2 2 2" xfId="794"/>
    <cellStyle name="Standard 2 2 3 2 2 2 2 2" xfId="1596"/>
    <cellStyle name="Standard 2 2 3 2 2 2 2 2 2" xfId="3957"/>
    <cellStyle name="Standard 2 2 3 2 2 2 2 2 2 2" xfId="7160"/>
    <cellStyle name="Standard 2 2 3 2 2 2 2 2 3" xfId="5559"/>
    <cellStyle name="Standard 2 2 3 2 2 2 2 3" xfId="3156"/>
    <cellStyle name="Standard 2 2 3 2 2 2 2 3 2" xfId="6360"/>
    <cellStyle name="Standard 2 2 3 2 2 2 2 4" xfId="4759"/>
    <cellStyle name="Standard 2 2 3 2 2 2 2_Kat 2" xfId="1738"/>
    <cellStyle name="Standard 2 2 3 2 2 2 3" xfId="1116"/>
    <cellStyle name="Standard 2 2 3 2 2 2 3 2" xfId="3477"/>
    <cellStyle name="Standard 2 2 3 2 2 2 3 2 2" xfId="6680"/>
    <cellStyle name="Standard 2 2 3 2 2 2 3 3" xfId="5079"/>
    <cellStyle name="Standard 2 2 3 2 2 2 4" xfId="2676"/>
    <cellStyle name="Standard 2 2 3 2 2 2 4 2" xfId="5880"/>
    <cellStyle name="Standard 2 2 3 2 2 2 5" xfId="4279"/>
    <cellStyle name="Standard 2 2 3 2 2 2_Kat 2" xfId="1737"/>
    <cellStyle name="Standard 2 2 3 2 2 3" xfId="474"/>
    <cellStyle name="Standard 2 2 3 2 2 3 2" xfId="1276"/>
    <cellStyle name="Standard 2 2 3 2 2 3 2 2" xfId="3637"/>
    <cellStyle name="Standard 2 2 3 2 2 3 2 2 2" xfId="6840"/>
    <cellStyle name="Standard 2 2 3 2 2 3 2 3" xfId="5239"/>
    <cellStyle name="Standard 2 2 3 2 2 3 3" xfId="2836"/>
    <cellStyle name="Standard 2 2 3 2 2 3 3 2" xfId="6040"/>
    <cellStyle name="Standard 2 2 3 2 2 3 4" xfId="4439"/>
    <cellStyle name="Standard 2 2 3 2 2 3_Kat 2" xfId="1739"/>
    <cellStyle name="Standard 2 2 3 2 2 4" xfId="956"/>
    <cellStyle name="Standard 2 2 3 2 2 4 2" xfId="3317"/>
    <cellStyle name="Standard 2 2 3 2 2 4 2 2" xfId="6520"/>
    <cellStyle name="Standard 2 2 3 2 2 4 3" xfId="4919"/>
    <cellStyle name="Standard 2 2 3 2 2 5" xfId="2516"/>
    <cellStyle name="Standard 2 2 3 2 2 5 2" xfId="5720"/>
    <cellStyle name="Standard 2 2 3 2 2 6" xfId="4119"/>
    <cellStyle name="Standard 2 2 3 2 2_Kat 2" xfId="1736"/>
    <cellStyle name="Standard 2 2 3 2 3" xfId="234"/>
    <cellStyle name="Standard 2 2 3 2 3 2" xfId="554"/>
    <cellStyle name="Standard 2 2 3 2 3 2 2" xfId="1356"/>
    <cellStyle name="Standard 2 2 3 2 3 2 2 2" xfId="3717"/>
    <cellStyle name="Standard 2 2 3 2 3 2 2 2 2" xfId="6920"/>
    <cellStyle name="Standard 2 2 3 2 3 2 2 3" xfId="5319"/>
    <cellStyle name="Standard 2 2 3 2 3 2 3" xfId="2916"/>
    <cellStyle name="Standard 2 2 3 2 3 2 3 2" xfId="6120"/>
    <cellStyle name="Standard 2 2 3 2 3 2 4" xfId="4519"/>
    <cellStyle name="Standard 2 2 3 2 3 2_Kat 2" xfId="1741"/>
    <cellStyle name="Standard 2 2 3 2 3 3" xfId="1036"/>
    <cellStyle name="Standard 2 2 3 2 3 3 2" xfId="3397"/>
    <cellStyle name="Standard 2 2 3 2 3 3 2 2" xfId="6600"/>
    <cellStyle name="Standard 2 2 3 2 3 3 3" xfId="4999"/>
    <cellStyle name="Standard 2 2 3 2 3 4" xfId="2596"/>
    <cellStyle name="Standard 2 2 3 2 3 4 2" xfId="5800"/>
    <cellStyle name="Standard 2 2 3 2 3 5" xfId="4199"/>
    <cellStyle name="Standard 2 2 3 2 3_Kat 2" xfId="1740"/>
    <cellStyle name="Standard 2 2 3 2 4" xfId="634"/>
    <cellStyle name="Standard 2 2 3 2 4 2" xfId="1436"/>
    <cellStyle name="Standard 2 2 3 2 4 2 2" xfId="3797"/>
    <cellStyle name="Standard 2 2 3 2 4 2 2 2" xfId="7000"/>
    <cellStyle name="Standard 2 2 3 2 4 2 3" xfId="5399"/>
    <cellStyle name="Standard 2 2 3 2 4 3" xfId="2996"/>
    <cellStyle name="Standard 2 2 3 2 4 3 2" xfId="6200"/>
    <cellStyle name="Standard 2 2 3 2 4 4" xfId="4599"/>
    <cellStyle name="Standard 2 2 3 2 4_Kat 2" xfId="1742"/>
    <cellStyle name="Standard 2 2 3 2 5" xfId="714"/>
    <cellStyle name="Standard 2 2 3 2 5 2" xfId="1516"/>
    <cellStyle name="Standard 2 2 3 2 5 2 2" xfId="3877"/>
    <cellStyle name="Standard 2 2 3 2 5 2 2 2" xfId="7080"/>
    <cellStyle name="Standard 2 2 3 2 5 2 3" xfId="5479"/>
    <cellStyle name="Standard 2 2 3 2 5 3" xfId="3076"/>
    <cellStyle name="Standard 2 2 3 2 5 3 2" xfId="6280"/>
    <cellStyle name="Standard 2 2 3 2 5 4" xfId="4679"/>
    <cellStyle name="Standard 2 2 3 2 5_Kat 2" xfId="1743"/>
    <cellStyle name="Standard 2 2 3 2 6" xfId="394"/>
    <cellStyle name="Standard 2 2 3 2 6 2" xfId="1196"/>
    <cellStyle name="Standard 2 2 3 2 6 2 2" xfId="3557"/>
    <cellStyle name="Standard 2 2 3 2 6 2 2 2" xfId="6760"/>
    <cellStyle name="Standard 2 2 3 2 6 2 3" xfId="5159"/>
    <cellStyle name="Standard 2 2 3 2 6 3" xfId="2756"/>
    <cellStyle name="Standard 2 2 3 2 6 3 2" xfId="5960"/>
    <cellStyle name="Standard 2 2 3 2 6 4" xfId="4359"/>
    <cellStyle name="Standard 2 2 3 2 6_Kat 2" xfId="1744"/>
    <cellStyle name="Standard 2 2 3 2 7" xfId="876"/>
    <cellStyle name="Standard 2 2 3 2 7 2" xfId="3237"/>
    <cellStyle name="Standard 2 2 3 2 7 2 2" xfId="6440"/>
    <cellStyle name="Standard 2 2 3 2 7 3" xfId="4839"/>
    <cellStyle name="Standard 2 2 3 2 8" xfId="2436"/>
    <cellStyle name="Standard 2 2 3 2 8 2" xfId="5640"/>
    <cellStyle name="Standard 2 2 3 2 9" xfId="4039"/>
    <cellStyle name="Standard 2 2 3 2_Kat 2" xfId="1735"/>
    <cellStyle name="Standard 2 2 3 3" xfId="114"/>
    <cellStyle name="Standard 2 2 3 3 2" xfId="274"/>
    <cellStyle name="Standard 2 2 3 3 2 2" xfId="754"/>
    <cellStyle name="Standard 2 2 3 3 2 2 2" xfId="1556"/>
    <cellStyle name="Standard 2 2 3 3 2 2 2 2" xfId="3917"/>
    <cellStyle name="Standard 2 2 3 3 2 2 2 2 2" xfId="7120"/>
    <cellStyle name="Standard 2 2 3 3 2 2 2 3" xfId="5519"/>
    <cellStyle name="Standard 2 2 3 3 2 2 3" xfId="3116"/>
    <cellStyle name="Standard 2 2 3 3 2 2 3 2" xfId="6320"/>
    <cellStyle name="Standard 2 2 3 3 2 2 4" xfId="4719"/>
    <cellStyle name="Standard 2 2 3 3 2 2_Kat 2" xfId="1747"/>
    <cellStyle name="Standard 2 2 3 3 2 3" xfId="1076"/>
    <cellStyle name="Standard 2 2 3 3 2 3 2" xfId="3437"/>
    <cellStyle name="Standard 2 2 3 3 2 3 2 2" xfId="6640"/>
    <cellStyle name="Standard 2 2 3 3 2 3 3" xfId="5039"/>
    <cellStyle name="Standard 2 2 3 3 2 4" xfId="2636"/>
    <cellStyle name="Standard 2 2 3 3 2 4 2" xfId="5840"/>
    <cellStyle name="Standard 2 2 3 3 2 5" xfId="4239"/>
    <cellStyle name="Standard 2 2 3 3 2_Kat 2" xfId="1746"/>
    <cellStyle name="Standard 2 2 3 3 3" xfId="434"/>
    <cellStyle name="Standard 2 2 3 3 3 2" xfId="1236"/>
    <cellStyle name="Standard 2 2 3 3 3 2 2" xfId="3597"/>
    <cellStyle name="Standard 2 2 3 3 3 2 2 2" xfId="6800"/>
    <cellStyle name="Standard 2 2 3 3 3 2 3" xfId="5199"/>
    <cellStyle name="Standard 2 2 3 3 3 3" xfId="2796"/>
    <cellStyle name="Standard 2 2 3 3 3 3 2" xfId="6000"/>
    <cellStyle name="Standard 2 2 3 3 3 4" xfId="4399"/>
    <cellStyle name="Standard 2 2 3 3 3_Kat 2" xfId="1748"/>
    <cellStyle name="Standard 2 2 3 3 4" xfId="916"/>
    <cellStyle name="Standard 2 2 3 3 4 2" xfId="3277"/>
    <cellStyle name="Standard 2 2 3 3 4 2 2" xfId="6480"/>
    <cellStyle name="Standard 2 2 3 3 4 3" xfId="4879"/>
    <cellStyle name="Standard 2 2 3 3 5" xfId="2476"/>
    <cellStyle name="Standard 2 2 3 3 5 2" xfId="5680"/>
    <cellStyle name="Standard 2 2 3 3 6" xfId="4079"/>
    <cellStyle name="Standard 2 2 3 3_Kat 2" xfId="1745"/>
    <cellStyle name="Standard 2 2 3 4" xfId="194"/>
    <cellStyle name="Standard 2 2 3 4 2" xfId="514"/>
    <cellStyle name="Standard 2 2 3 4 2 2" xfId="1316"/>
    <cellStyle name="Standard 2 2 3 4 2 2 2" xfId="3677"/>
    <cellStyle name="Standard 2 2 3 4 2 2 2 2" xfId="6880"/>
    <cellStyle name="Standard 2 2 3 4 2 2 3" xfId="5279"/>
    <cellStyle name="Standard 2 2 3 4 2 3" xfId="2876"/>
    <cellStyle name="Standard 2 2 3 4 2 3 2" xfId="6080"/>
    <cellStyle name="Standard 2 2 3 4 2 4" xfId="4479"/>
    <cellStyle name="Standard 2 2 3 4 2_Kat 2" xfId="1750"/>
    <cellStyle name="Standard 2 2 3 4 3" xfId="996"/>
    <cellStyle name="Standard 2 2 3 4 3 2" xfId="3357"/>
    <cellStyle name="Standard 2 2 3 4 3 2 2" xfId="6560"/>
    <cellStyle name="Standard 2 2 3 4 3 3" xfId="4959"/>
    <cellStyle name="Standard 2 2 3 4 4" xfId="2556"/>
    <cellStyle name="Standard 2 2 3 4 4 2" xfId="5760"/>
    <cellStyle name="Standard 2 2 3 4 5" xfId="4159"/>
    <cellStyle name="Standard 2 2 3 4_Kat 2" xfId="1749"/>
    <cellStyle name="Standard 2 2 3 5" xfId="594"/>
    <cellStyle name="Standard 2 2 3 5 2" xfId="1396"/>
    <cellStyle name="Standard 2 2 3 5 2 2" xfId="3757"/>
    <cellStyle name="Standard 2 2 3 5 2 2 2" xfId="6960"/>
    <cellStyle name="Standard 2 2 3 5 2 3" xfId="5359"/>
    <cellStyle name="Standard 2 2 3 5 3" xfId="2956"/>
    <cellStyle name="Standard 2 2 3 5 3 2" xfId="6160"/>
    <cellStyle name="Standard 2 2 3 5 4" xfId="4559"/>
    <cellStyle name="Standard 2 2 3 5_Kat 2" xfId="1751"/>
    <cellStyle name="Standard 2 2 3 6" xfId="674"/>
    <cellStyle name="Standard 2 2 3 6 2" xfId="1476"/>
    <cellStyle name="Standard 2 2 3 6 2 2" xfId="3837"/>
    <cellStyle name="Standard 2 2 3 6 2 2 2" xfId="7040"/>
    <cellStyle name="Standard 2 2 3 6 2 3" xfId="5439"/>
    <cellStyle name="Standard 2 2 3 6 3" xfId="3036"/>
    <cellStyle name="Standard 2 2 3 6 3 2" xfId="6240"/>
    <cellStyle name="Standard 2 2 3 6 4" xfId="4639"/>
    <cellStyle name="Standard 2 2 3 6_Kat 2" xfId="1752"/>
    <cellStyle name="Standard 2 2 3 7" xfId="354"/>
    <cellStyle name="Standard 2 2 3 7 2" xfId="1156"/>
    <cellStyle name="Standard 2 2 3 7 2 2" xfId="3517"/>
    <cellStyle name="Standard 2 2 3 7 2 2 2" xfId="6720"/>
    <cellStyle name="Standard 2 2 3 7 2 3" xfId="5119"/>
    <cellStyle name="Standard 2 2 3 7 3" xfId="2716"/>
    <cellStyle name="Standard 2 2 3 7 3 2" xfId="5920"/>
    <cellStyle name="Standard 2 2 3 7 4" xfId="4319"/>
    <cellStyle name="Standard 2 2 3 7_Kat 2" xfId="1753"/>
    <cellStyle name="Standard 2 2 3 8" xfId="836"/>
    <cellStyle name="Standard 2 2 3 8 2" xfId="3197"/>
    <cellStyle name="Standard 2 2 3 8 2 2" xfId="6400"/>
    <cellStyle name="Standard 2 2 3 8 3" xfId="4799"/>
    <cellStyle name="Standard 2 2 3 9" xfId="2396"/>
    <cellStyle name="Standard 2 2 3 9 2" xfId="5600"/>
    <cellStyle name="Standard 2 2 3_Kat 2" xfId="1734"/>
    <cellStyle name="Standard 2 2 4" xfId="54"/>
    <cellStyle name="Standard 2 2 4 2" xfId="134"/>
    <cellStyle name="Standard 2 2 4 2 2" xfId="294"/>
    <cellStyle name="Standard 2 2 4 2 2 2" xfId="774"/>
    <cellStyle name="Standard 2 2 4 2 2 2 2" xfId="1576"/>
    <cellStyle name="Standard 2 2 4 2 2 2 2 2" xfId="3937"/>
    <cellStyle name="Standard 2 2 4 2 2 2 2 2 2" xfId="7140"/>
    <cellStyle name="Standard 2 2 4 2 2 2 2 3" xfId="5539"/>
    <cellStyle name="Standard 2 2 4 2 2 2 3" xfId="3136"/>
    <cellStyle name="Standard 2 2 4 2 2 2 3 2" xfId="6340"/>
    <cellStyle name="Standard 2 2 4 2 2 2 4" xfId="4739"/>
    <cellStyle name="Standard 2 2 4 2 2 2_Kat 2" xfId="1757"/>
    <cellStyle name="Standard 2 2 4 2 2 3" xfId="1096"/>
    <cellStyle name="Standard 2 2 4 2 2 3 2" xfId="3457"/>
    <cellStyle name="Standard 2 2 4 2 2 3 2 2" xfId="6660"/>
    <cellStyle name="Standard 2 2 4 2 2 3 3" xfId="5059"/>
    <cellStyle name="Standard 2 2 4 2 2 4" xfId="2656"/>
    <cellStyle name="Standard 2 2 4 2 2 4 2" xfId="5860"/>
    <cellStyle name="Standard 2 2 4 2 2 5" xfId="4259"/>
    <cellStyle name="Standard 2 2 4 2 2_Kat 2" xfId="1756"/>
    <cellStyle name="Standard 2 2 4 2 3" xfId="454"/>
    <cellStyle name="Standard 2 2 4 2 3 2" xfId="1256"/>
    <cellStyle name="Standard 2 2 4 2 3 2 2" xfId="3617"/>
    <cellStyle name="Standard 2 2 4 2 3 2 2 2" xfId="6820"/>
    <cellStyle name="Standard 2 2 4 2 3 2 3" xfId="5219"/>
    <cellStyle name="Standard 2 2 4 2 3 3" xfId="2816"/>
    <cellStyle name="Standard 2 2 4 2 3 3 2" xfId="6020"/>
    <cellStyle name="Standard 2 2 4 2 3 4" xfId="4419"/>
    <cellStyle name="Standard 2 2 4 2 3_Kat 2" xfId="1758"/>
    <cellStyle name="Standard 2 2 4 2 4" xfId="936"/>
    <cellStyle name="Standard 2 2 4 2 4 2" xfId="3297"/>
    <cellStyle name="Standard 2 2 4 2 4 2 2" xfId="6500"/>
    <cellStyle name="Standard 2 2 4 2 4 3" xfId="4899"/>
    <cellStyle name="Standard 2 2 4 2 5" xfId="2496"/>
    <cellStyle name="Standard 2 2 4 2 5 2" xfId="5700"/>
    <cellStyle name="Standard 2 2 4 2 6" xfId="4099"/>
    <cellStyle name="Standard 2 2 4 2_Kat 2" xfId="1755"/>
    <cellStyle name="Standard 2 2 4 3" xfId="214"/>
    <cellStyle name="Standard 2 2 4 3 2" xfId="534"/>
    <cellStyle name="Standard 2 2 4 3 2 2" xfId="1336"/>
    <cellStyle name="Standard 2 2 4 3 2 2 2" xfId="3697"/>
    <cellStyle name="Standard 2 2 4 3 2 2 2 2" xfId="6900"/>
    <cellStyle name="Standard 2 2 4 3 2 2 3" xfId="5299"/>
    <cellStyle name="Standard 2 2 4 3 2 3" xfId="2896"/>
    <cellStyle name="Standard 2 2 4 3 2 3 2" xfId="6100"/>
    <cellStyle name="Standard 2 2 4 3 2 4" xfId="4499"/>
    <cellStyle name="Standard 2 2 4 3 2_Kat 2" xfId="1760"/>
    <cellStyle name="Standard 2 2 4 3 3" xfId="1016"/>
    <cellStyle name="Standard 2 2 4 3 3 2" xfId="3377"/>
    <cellStyle name="Standard 2 2 4 3 3 2 2" xfId="6580"/>
    <cellStyle name="Standard 2 2 4 3 3 3" xfId="4979"/>
    <cellStyle name="Standard 2 2 4 3 4" xfId="2576"/>
    <cellStyle name="Standard 2 2 4 3 4 2" xfId="5780"/>
    <cellStyle name="Standard 2 2 4 3 5" xfId="4179"/>
    <cellStyle name="Standard 2 2 4 3_Kat 2" xfId="1759"/>
    <cellStyle name="Standard 2 2 4 4" xfId="614"/>
    <cellStyle name="Standard 2 2 4 4 2" xfId="1416"/>
    <cellStyle name="Standard 2 2 4 4 2 2" xfId="3777"/>
    <cellStyle name="Standard 2 2 4 4 2 2 2" xfId="6980"/>
    <cellStyle name="Standard 2 2 4 4 2 3" xfId="5379"/>
    <cellStyle name="Standard 2 2 4 4 3" xfId="2976"/>
    <cellStyle name="Standard 2 2 4 4 3 2" xfId="6180"/>
    <cellStyle name="Standard 2 2 4 4 4" xfId="4579"/>
    <cellStyle name="Standard 2 2 4 4_Kat 2" xfId="1761"/>
    <cellStyle name="Standard 2 2 4 5" xfId="694"/>
    <cellStyle name="Standard 2 2 4 5 2" xfId="1496"/>
    <cellStyle name="Standard 2 2 4 5 2 2" xfId="3857"/>
    <cellStyle name="Standard 2 2 4 5 2 2 2" xfId="7060"/>
    <cellStyle name="Standard 2 2 4 5 2 3" xfId="5459"/>
    <cellStyle name="Standard 2 2 4 5 3" xfId="3056"/>
    <cellStyle name="Standard 2 2 4 5 3 2" xfId="6260"/>
    <cellStyle name="Standard 2 2 4 5 4" xfId="4659"/>
    <cellStyle name="Standard 2 2 4 5_Kat 2" xfId="1762"/>
    <cellStyle name="Standard 2 2 4 6" xfId="374"/>
    <cellStyle name="Standard 2 2 4 6 2" xfId="1176"/>
    <cellStyle name="Standard 2 2 4 6 2 2" xfId="3537"/>
    <cellStyle name="Standard 2 2 4 6 2 2 2" xfId="6740"/>
    <cellStyle name="Standard 2 2 4 6 2 3" xfId="5139"/>
    <cellStyle name="Standard 2 2 4 6 3" xfId="2736"/>
    <cellStyle name="Standard 2 2 4 6 3 2" xfId="5940"/>
    <cellStyle name="Standard 2 2 4 6 4" xfId="4339"/>
    <cellStyle name="Standard 2 2 4 6_Kat 2" xfId="1763"/>
    <cellStyle name="Standard 2 2 4 7" xfId="856"/>
    <cellStyle name="Standard 2 2 4 7 2" xfId="3217"/>
    <cellStyle name="Standard 2 2 4 7 2 2" xfId="6420"/>
    <cellStyle name="Standard 2 2 4 7 3" xfId="4819"/>
    <cellStyle name="Standard 2 2 4 8" xfId="2416"/>
    <cellStyle name="Standard 2 2 4 8 2" xfId="5620"/>
    <cellStyle name="Standard 2 2 4 9" xfId="4019"/>
    <cellStyle name="Standard 2 2 4_Kat 2" xfId="1754"/>
    <cellStyle name="Standard 2 2 5" xfId="94"/>
    <cellStyle name="Standard 2 2 5 2" xfId="254"/>
    <cellStyle name="Standard 2 2 5 2 2" xfId="734"/>
    <cellStyle name="Standard 2 2 5 2 2 2" xfId="1536"/>
    <cellStyle name="Standard 2 2 5 2 2 2 2" xfId="3897"/>
    <cellStyle name="Standard 2 2 5 2 2 2 2 2" xfId="7100"/>
    <cellStyle name="Standard 2 2 5 2 2 2 3" xfId="5499"/>
    <cellStyle name="Standard 2 2 5 2 2 3" xfId="3096"/>
    <cellStyle name="Standard 2 2 5 2 2 3 2" xfId="6300"/>
    <cellStyle name="Standard 2 2 5 2 2 4" xfId="4699"/>
    <cellStyle name="Standard 2 2 5 2 2_Kat 2" xfId="1766"/>
    <cellStyle name="Standard 2 2 5 2 3" xfId="1056"/>
    <cellStyle name="Standard 2 2 5 2 3 2" xfId="3417"/>
    <cellStyle name="Standard 2 2 5 2 3 2 2" xfId="6620"/>
    <cellStyle name="Standard 2 2 5 2 3 3" xfId="5019"/>
    <cellStyle name="Standard 2 2 5 2 4" xfId="2616"/>
    <cellStyle name="Standard 2 2 5 2 4 2" xfId="5820"/>
    <cellStyle name="Standard 2 2 5 2 5" xfId="4219"/>
    <cellStyle name="Standard 2 2 5 2_Kat 2" xfId="1765"/>
    <cellStyle name="Standard 2 2 5 3" xfId="414"/>
    <cellStyle name="Standard 2 2 5 3 2" xfId="1216"/>
    <cellStyle name="Standard 2 2 5 3 2 2" xfId="3577"/>
    <cellStyle name="Standard 2 2 5 3 2 2 2" xfId="6780"/>
    <cellStyle name="Standard 2 2 5 3 2 3" xfId="5179"/>
    <cellStyle name="Standard 2 2 5 3 3" xfId="2776"/>
    <cellStyle name="Standard 2 2 5 3 3 2" xfId="5980"/>
    <cellStyle name="Standard 2 2 5 3 4" xfId="4379"/>
    <cellStyle name="Standard 2 2 5 3_Kat 2" xfId="1767"/>
    <cellStyle name="Standard 2 2 5 4" xfId="896"/>
    <cellStyle name="Standard 2 2 5 4 2" xfId="3257"/>
    <cellStyle name="Standard 2 2 5 4 2 2" xfId="6460"/>
    <cellStyle name="Standard 2 2 5 4 3" xfId="4859"/>
    <cellStyle name="Standard 2 2 5 5" xfId="2456"/>
    <cellStyle name="Standard 2 2 5 5 2" xfId="5660"/>
    <cellStyle name="Standard 2 2 5 6" xfId="4059"/>
    <cellStyle name="Standard 2 2 5_Kat 2" xfId="1764"/>
    <cellStyle name="Standard 2 2 6" xfId="174"/>
    <cellStyle name="Standard 2 2 6 2" xfId="494"/>
    <cellStyle name="Standard 2 2 6 2 2" xfId="1296"/>
    <cellStyle name="Standard 2 2 6 2 2 2" xfId="3657"/>
    <cellStyle name="Standard 2 2 6 2 2 2 2" xfId="6860"/>
    <cellStyle name="Standard 2 2 6 2 2 3" xfId="5259"/>
    <cellStyle name="Standard 2 2 6 2 3" xfId="2856"/>
    <cellStyle name="Standard 2 2 6 2 3 2" xfId="6060"/>
    <cellStyle name="Standard 2 2 6 2 4" xfId="4459"/>
    <cellStyle name="Standard 2 2 6 2_Kat 2" xfId="1769"/>
    <cellStyle name="Standard 2 2 6 3" xfId="976"/>
    <cellStyle name="Standard 2 2 6 3 2" xfId="3337"/>
    <cellStyle name="Standard 2 2 6 3 2 2" xfId="6540"/>
    <cellStyle name="Standard 2 2 6 3 3" xfId="4939"/>
    <cellStyle name="Standard 2 2 6 4" xfId="2536"/>
    <cellStyle name="Standard 2 2 6 4 2" xfId="5740"/>
    <cellStyle name="Standard 2 2 6 5" xfId="4139"/>
    <cellStyle name="Standard 2 2 6_Kat 2" xfId="1768"/>
    <cellStyle name="Standard 2 2 7" xfId="574"/>
    <cellStyle name="Standard 2 2 7 2" xfId="1376"/>
    <cellStyle name="Standard 2 2 7 2 2" xfId="3737"/>
    <cellStyle name="Standard 2 2 7 2 2 2" xfId="6940"/>
    <cellStyle name="Standard 2 2 7 2 3" xfId="5339"/>
    <cellStyle name="Standard 2 2 7 3" xfId="2936"/>
    <cellStyle name="Standard 2 2 7 3 2" xfId="6140"/>
    <cellStyle name="Standard 2 2 7 4" xfId="4539"/>
    <cellStyle name="Standard 2 2 7_Kat 2" xfId="1770"/>
    <cellStyle name="Standard 2 2 8" xfId="654"/>
    <cellStyle name="Standard 2 2 8 2" xfId="1456"/>
    <cellStyle name="Standard 2 2 8 2 2" xfId="3817"/>
    <cellStyle name="Standard 2 2 8 2 2 2" xfId="7020"/>
    <cellStyle name="Standard 2 2 8 2 3" xfId="5419"/>
    <cellStyle name="Standard 2 2 8 3" xfId="3016"/>
    <cellStyle name="Standard 2 2 8 3 2" xfId="6220"/>
    <cellStyle name="Standard 2 2 8 4" xfId="4619"/>
    <cellStyle name="Standard 2 2 8_Kat 2" xfId="1771"/>
    <cellStyle name="Standard 2 2 9" xfId="334"/>
    <cellStyle name="Standard 2 2 9 2" xfId="1136"/>
    <cellStyle name="Standard 2 2 9 2 2" xfId="3497"/>
    <cellStyle name="Standard 2 2 9 2 2 2" xfId="6700"/>
    <cellStyle name="Standard 2 2 9 2 3" xfId="5099"/>
    <cellStyle name="Standard 2 2 9 3" xfId="2696"/>
    <cellStyle name="Standard 2 2 9 3 2" xfId="5900"/>
    <cellStyle name="Standard 2 2 9 4" xfId="4299"/>
    <cellStyle name="Standard 2 2 9_Kat 2" xfId="1772"/>
    <cellStyle name="Standard 2 2_EDV" xfId="21"/>
    <cellStyle name="Standard 2 20" xfId="3978"/>
    <cellStyle name="Standard 2 3" xfId="11"/>
    <cellStyle name="Standard 2 3 10" xfId="818"/>
    <cellStyle name="Standard 2 3 10 2" xfId="3179"/>
    <cellStyle name="Standard 2 3 10 2 2" xfId="6382"/>
    <cellStyle name="Standard 2 3 10 3" xfId="4781"/>
    <cellStyle name="Standard 2 3 11" xfId="2378"/>
    <cellStyle name="Standard 2 3 11 2" xfId="5582"/>
    <cellStyle name="Standard 2 3 12" xfId="3981"/>
    <cellStyle name="Standard 2 3 2" xfId="12"/>
    <cellStyle name="Standard 2 3 2 10" xfId="2379"/>
    <cellStyle name="Standard 2 3 2 10 2" xfId="5583"/>
    <cellStyle name="Standard 2 3 2 11" xfId="3982"/>
    <cellStyle name="Standard 2 3 2 2" xfId="37"/>
    <cellStyle name="Standard 2 3 2 2 10" xfId="4002"/>
    <cellStyle name="Standard 2 3 2 2 2" xfId="77"/>
    <cellStyle name="Standard 2 3 2 2 2 2" xfId="157"/>
    <cellStyle name="Standard 2 3 2 2 2 2 2" xfId="317"/>
    <cellStyle name="Standard 2 3 2 2 2 2 2 2" xfId="797"/>
    <cellStyle name="Standard 2 3 2 2 2 2 2 2 2" xfId="1599"/>
    <cellStyle name="Standard 2 3 2 2 2 2 2 2 2 2" xfId="3960"/>
    <cellStyle name="Standard 2 3 2 2 2 2 2 2 2 2 2" xfId="7163"/>
    <cellStyle name="Standard 2 3 2 2 2 2 2 2 2 3" xfId="5562"/>
    <cellStyle name="Standard 2 3 2 2 2 2 2 2 3" xfId="3159"/>
    <cellStyle name="Standard 2 3 2 2 2 2 2 2 3 2" xfId="6363"/>
    <cellStyle name="Standard 2 3 2 2 2 2 2 2 4" xfId="4762"/>
    <cellStyle name="Standard 2 3 2 2 2 2 2 2_Kat 2" xfId="1778"/>
    <cellStyle name="Standard 2 3 2 2 2 2 2 3" xfId="1119"/>
    <cellStyle name="Standard 2 3 2 2 2 2 2 3 2" xfId="3480"/>
    <cellStyle name="Standard 2 3 2 2 2 2 2 3 2 2" xfId="6683"/>
    <cellStyle name="Standard 2 3 2 2 2 2 2 3 3" xfId="5082"/>
    <cellStyle name="Standard 2 3 2 2 2 2 2 4" xfId="2679"/>
    <cellStyle name="Standard 2 3 2 2 2 2 2 4 2" xfId="5883"/>
    <cellStyle name="Standard 2 3 2 2 2 2 2 5" xfId="4282"/>
    <cellStyle name="Standard 2 3 2 2 2 2 2_Kat 2" xfId="1777"/>
    <cellStyle name="Standard 2 3 2 2 2 2 3" xfId="477"/>
    <cellStyle name="Standard 2 3 2 2 2 2 3 2" xfId="1279"/>
    <cellStyle name="Standard 2 3 2 2 2 2 3 2 2" xfId="3640"/>
    <cellStyle name="Standard 2 3 2 2 2 2 3 2 2 2" xfId="6843"/>
    <cellStyle name="Standard 2 3 2 2 2 2 3 2 3" xfId="5242"/>
    <cellStyle name="Standard 2 3 2 2 2 2 3 3" xfId="2839"/>
    <cellStyle name="Standard 2 3 2 2 2 2 3 3 2" xfId="6043"/>
    <cellStyle name="Standard 2 3 2 2 2 2 3 4" xfId="4442"/>
    <cellStyle name="Standard 2 3 2 2 2 2 3_Kat 2" xfId="1779"/>
    <cellStyle name="Standard 2 3 2 2 2 2 4" xfId="959"/>
    <cellStyle name="Standard 2 3 2 2 2 2 4 2" xfId="3320"/>
    <cellStyle name="Standard 2 3 2 2 2 2 4 2 2" xfId="6523"/>
    <cellStyle name="Standard 2 3 2 2 2 2 4 3" xfId="4922"/>
    <cellStyle name="Standard 2 3 2 2 2 2 5" xfId="2519"/>
    <cellStyle name="Standard 2 3 2 2 2 2 5 2" xfId="5723"/>
    <cellStyle name="Standard 2 3 2 2 2 2 6" xfId="4122"/>
    <cellStyle name="Standard 2 3 2 2 2 2_Kat 2" xfId="1776"/>
    <cellStyle name="Standard 2 3 2 2 2 3" xfId="237"/>
    <cellStyle name="Standard 2 3 2 2 2 3 2" xfId="557"/>
    <cellStyle name="Standard 2 3 2 2 2 3 2 2" xfId="1359"/>
    <cellStyle name="Standard 2 3 2 2 2 3 2 2 2" xfId="3720"/>
    <cellStyle name="Standard 2 3 2 2 2 3 2 2 2 2" xfId="6923"/>
    <cellStyle name="Standard 2 3 2 2 2 3 2 2 3" xfId="5322"/>
    <cellStyle name="Standard 2 3 2 2 2 3 2 3" xfId="2919"/>
    <cellStyle name="Standard 2 3 2 2 2 3 2 3 2" xfId="6123"/>
    <cellStyle name="Standard 2 3 2 2 2 3 2 4" xfId="4522"/>
    <cellStyle name="Standard 2 3 2 2 2 3 2_Kat 2" xfId="1781"/>
    <cellStyle name="Standard 2 3 2 2 2 3 3" xfId="1039"/>
    <cellStyle name="Standard 2 3 2 2 2 3 3 2" xfId="3400"/>
    <cellStyle name="Standard 2 3 2 2 2 3 3 2 2" xfId="6603"/>
    <cellStyle name="Standard 2 3 2 2 2 3 3 3" xfId="5002"/>
    <cellStyle name="Standard 2 3 2 2 2 3 4" xfId="2599"/>
    <cellStyle name="Standard 2 3 2 2 2 3 4 2" xfId="5803"/>
    <cellStyle name="Standard 2 3 2 2 2 3 5" xfId="4202"/>
    <cellStyle name="Standard 2 3 2 2 2 3_Kat 2" xfId="1780"/>
    <cellStyle name="Standard 2 3 2 2 2 4" xfId="637"/>
    <cellStyle name="Standard 2 3 2 2 2 4 2" xfId="1439"/>
    <cellStyle name="Standard 2 3 2 2 2 4 2 2" xfId="3800"/>
    <cellStyle name="Standard 2 3 2 2 2 4 2 2 2" xfId="7003"/>
    <cellStyle name="Standard 2 3 2 2 2 4 2 3" xfId="5402"/>
    <cellStyle name="Standard 2 3 2 2 2 4 3" xfId="2999"/>
    <cellStyle name="Standard 2 3 2 2 2 4 3 2" xfId="6203"/>
    <cellStyle name="Standard 2 3 2 2 2 4 4" xfId="4602"/>
    <cellStyle name="Standard 2 3 2 2 2 4_Kat 2" xfId="1782"/>
    <cellStyle name="Standard 2 3 2 2 2 5" xfId="717"/>
    <cellStyle name="Standard 2 3 2 2 2 5 2" xfId="1519"/>
    <cellStyle name="Standard 2 3 2 2 2 5 2 2" xfId="3880"/>
    <cellStyle name="Standard 2 3 2 2 2 5 2 2 2" xfId="7083"/>
    <cellStyle name="Standard 2 3 2 2 2 5 2 3" xfId="5482"/>
    <cellStyle name="Standard 2 3 2 2 2 5 3" xfId="3079"/>
    <cellStyle name="Standard 2 3 2 2 2 5 3 2" xfId="6283"/>
    <cellStyle name="Standard 2 3 2 2 2 5 4" xfId="4682"/>
    <cellStyle name="Standard 2 3 2 2 2 5_Kat 2" xfId="1783"/>
    <cellStyle name="Standard 2 3 2 2 2 6" xfId="397"/>
    <cellStyle name="Standard 2 3 2 2 2 6 2" xfId="1199"/>
    <cellStyle name="Standard 2 3 2 2 2 6 2 2" xfId="3560"/>
    <cellStyle name="Standard 2 3 2 2 2 6 2 2 2" xfId="6763"/>
    <cellStyle name="Standard 2 3 2 2 2 6 2 3" xfId="5162"/>
    <cellStyle name="Standard 2 3 2 2 2 6 3" xfId="2759"/>
    <cellStyle name="Standard 2 3 2 2 2 6 3 2" xfId="5963"/>
    <cellStyle name="Standard 2 3 2 2 2 6 4" xfId="4362"/>
    <cellStyle name="Standard 2 3 2 2 2 6_Kat 2" xfId="1784"/>
    <cellStyle name="Standard 2 3 2 2 2 7" xfId="879"/>
    <cellStyle name="Standard 2 3 2 2 2 7 2" xfId="3240"/>
    <cellStyle name="Standard 2 3 2 2 2 7 2 2" xfId="6443"/>
    <cellStyle name="Standard 2 3 2 2 2 7 3" xfId="4842"/>
    <cellStyle name="Standard 2 3 2 2 2 8" xfId="2439"/>
    <cellStyle name="Standard 2 3 2 2 2 8 2" xfId="5643"/>
    <cellStyle name="Standard 2 3 2 2 2 9" xfId="4042"/>
    <cellStyle name="Standard 2 3 2 2 2_Kat 2" xfId="1775"/>
    <cellStyle name="Standard 2 3 2 2 3" xfId="117"/>
    <cellStyle name="Standard 2 3 2 2 3 2" xfId="277"/>
    <cellStyle name="Standard 2 3 2 2 3 2 2" xfId="757"/>
    <cellStyle name="Standard 2 3 2 2 3 2 2 2" xfId="1559"/>
    <cellStyle name="Standard 2 3 2 2 3 2 2 2 2" xfId="3920"/>
    <cellStyle name="Standard 2 3 2 2 3 2 2 2 2 2" xfId="7123"/>
    <cellStyle name="Standard 2 3 2 2 3 2 2 2 3" xfId="5522"/>
    <cellStyle name="Standard 2 3 2 2 3 2 2 3" xfId="3119"/>
    <cellStyle name="Standard 2 3 2 2 3 2 2 3 2" xfId="6323"/>
    <cellStyle name="Standard 2 3 2 2 3 2 2 4" xfId="4722"/>
    <cellStyle name="Standard 2 3 2 2 3 2 2_Kat 2" xfId="1787"/>
    <cellStyle name="Standard 2 3 2 2 3 2 3" xfId="1079"/>
    <cellStyle name="Standard 2 3 2 2 3 2 3 2" xfId="3440"/>
    <cellStyle name="Standard 2 3 2 2 3 2 3 2 2" xfId="6643"/>
    <cellStyle name="Standard 2 3 2 2 3 2 3 3" xfId="5042"/>
    <cellStyle name="Standard 2 3 2 2 3 2 4" xfId="2639"/>
    <cellStyle name="Standard 2 3 2 2 3 2 4 2" xfId="5843"/>
    <cellStyle name="Standard 2 3 2 2 3 2 5" xfId="4242"/>
    <cellStyle name="Standard 2 3 2 2 3 2_Kat 2" xfId="1786"/>
    <cellStyle name="Standard 2 3 2 2 3 3" xfId="437"/>
    <cellStyle name="Standard 2 3 2 2 3 3 2" xfId="1239"/>
    <cellStyle name="Standard 2 3 2 2 3 3 2 2" xfId="3600"/>
    <cellStyle name="Standard 2 3 2 2 3 3 2 2 2" xfId="6803"/>
    <cellStyle name="Standard 2 3 2 2 3 3 2 3" xfId="5202"/>
    <cellStyle name="Standard 2 3 2 2 3 3 3" xfId="2799"/>
    <cellStyle name="Standard 2 3 2 2 3 3 3 2" xfId="6003"/>
    <cellStyle name="Standard 2 3 2 2 3 3 4" xfId="4402"/>
    <cellStyle name="Standard 2 3 2 2 3 3_Kat 2" xfId="1788"/>
    <cellStyle name="Standard 2 3 2 2 3 4" xfId="919"/>
    <cellStyle name="Standard 2 3 2 2 3 4 2" xfId="3280"/>
    <cellStyle name="Standard 2 3 2 2 3 4 2 2" xfId="6483"/>
    <cellStyle name="Standard 2 3 2 2 3 4 3" xfId="4882"/>
    <cellStyle name="Standard 2 3 2 2 3 5" xfId="2479"/>
    <cellStyle name="Standard 2 3 2 2 3 5 2" xfId="5683"/>
    <cellStyle name="Standard 2 3 2 2 3 6" xfId="4082"/>
    <cellStyle name="Standard 2 3 2 2 3_Kat 2" xfId="1785"/>
    <cellStyle name="Standard 2 3 2 2 4" xfId="197"/>
    <cellStyle name="Standard 2 3 2 2 4 2" xfId="517"/>
    <cellStyle name="Standard 2 3 2 2 4 2 2" xfId="1319"/>
    <cellStyle name="Standard 2 3 2 2 4 2 2 2" xfId="3680"/>
    <cellStyle name="Standard 2 3 2 2 4 2 2 2 2" xfId="6883"/>
    <cellStyle name="Standard 2 3 2 2 4 2 2 3" xfId="5282"/>
    <cellStyle name="Standard 2 3 2 2 4 2 3" xfId="2879"/>
    <cellStyle name="Standard 2 3 2 2 4 2 3 2" xfId="6083"/>
    <cellStyle name="Standard 2 3 2 2 4 2 4" xfId="4482"/>
    <cellStyle name="Standard 2 3 2 2 4 2_Kat 2" xfId="1790"/>
    <cellStyle name="Standard 2 3 2 2 4 3" xfId="999"/>
    <cellStyle name="Standard 2 3 2 2 4 3 2" xfId="3360"/>
    <cellStyle name="Standard 2 3 2 2 4 3 2 2" xfId="6563"/>
    <cellStyle name="Standard 2 3 2 2 4 3 3" xfId="4962"/>
    <cellStyle name="Standard 2 3 2 2 4 4" xfId="2559"/>
    <cellStyle name="Standard 2 3 2 2 4 4 2" xfId="5763"/>
    <cellStyle name="Standard 2 3 2 2 4 5" xfId="4162"/>
    <cellStyle name="Standard 2 3 2 2 4_Kat 2" xfId="1789"/>
    <cellStyle name="Standard 2 3 2 2 5" xfId="597"/>
    <cellStyle name="Standard 2 3 2 2 5 2" xfId="1399"/>
    <cellStyle name="Standard 2 3 2 2 5 2 2" xfId="3760"/>
    <cellStyle name="Standard 2 3 2 2 5 2 2 2" xfId="6963"/>
    <cellStyle name="Standard 2 3 2 2 5 2 3" xfId="5362"/>
    <cellStyle name="Standard 2 3 2 2 5 3" xfId="2959"/>
    <cellStyle name="Standard 2 3 2 2 5 3 2" xfId="6163"/>
    <cellStyle name="Standard 2 3 2 2 5 4" xfId="4562"/>
    <cellStyle name="Standard 2 3 2 2 5_Kat 2" xfId="1791"/>
    <cellStyle name="Standard 2 3 2 2 6" xfId="677"/>
    <cellStyle name="Standard 2 3 2 2 6 2" xfId="1479"/>
    <cellStyle name="Standard 2 3 2 2 6 2 2" xfId="3840"/>
    <cellStyle name="Standard 2 3 2 2 6 2 2 2" xfId="7043"/>
    <cellStyle name="Standard 2 3 2 2 6 2 3" xfId="5442"/>
    <cellStyle name="Standard 2 3 2 2 6 3" xfId="3039"/>
    <cellStyle name="Standard 2 3 2 2 6 3 2" xfId="6243"/>
    <cellStyle name="Standard 2 3 2 2 6 4" xfId="4642"/>
    <cellStyle name="Standard 2 3 2 2 6_Kat 2" xfId="1792"/>
    <cellStyle name="Standard 2 3 2 2 7" xfId="357"/>
    <cellStyle name="Standard 2 3 2 2 7 2" xfId="1159"/>
    <cellStyle name="Standard 2 3 2 2 7 2 2" xfId="3520"/>
    <cellStyle name="Standard 2 3 2 2 7 2 2 2" xfId="6723"/>
    <cellStyle name="Standard 2 3 2 2 7 2 3" xfId="5122"/>
    <cellStyle name="Standard 2 3 2 2 7 3" xfId="2719"/>
    <cellStyle name="Standard 2 3 2 2 7 3 2" xfId="5923"/>
    <cellStyle name="Standard 2 3 2 2 7 4" xfId="4322"/>
    <cellStyle name="Standard 2 3 2 2 7_Kat 2" xfId="1793"/>
    <cellStyle name="Standard 2 3 2 2 8" xfId="839"/>
    <cellStyle name="Standard 2 3 2 2 8 2" xfId="3200"/>
    <cellStyle name="Standard 2 3 2 2 8 2 2" xfId="6403"/>
    <cellStyle name="Standard 2 3 2 2 8 3" xfId="4802"/>
    <cellStyle name="Standard 2 3 2 2 9" xfId="2399"/>
    <cellStyle name="Standard 2 3 2 2 9 2" xfId="5603"/>
    <cellStyle name="Standard 2 3 2 2_Kat 2" xfId="1774"/>
    <cellStyle name="Standard 2 3 2 3" xfId="57"/>
    <cellStyle name="Standard 2 3 2 3 2" xfId="137"/>
    <cellStyle name="Standard 2 3 2 3 2 2" xfId="297"/>
    <cellStyle name="Standard 2 3 2 3 2 2 2" xfId="777"/>
    <cellStyle name="Standard 2 3 2 3 2 2 2 2" xfId="1579"/>
    <cellStyle name="Standard 2 3 2 3 2 2 2 2 2" xfId="3940"/>
    <cellStyle name="Standard 2 3 2 3 2 2 2 2 2 2" xfId="7143"/>
    <cellStyle name="Standard 2 3 2 3 2 2 2 2 3" xfId="5542"/>
    <cellStyle name="Standard 2 3 2 3 2 2 2 3" xfId="3139"/>
    <cellStyle name="Standard 2 3 2 3 2 2 2 3 2" xfId="6343"/>
    <cellStyle name="Standard 2 3 2 3 2 2 2 4" xfId="4742"/>
    <cellStyle name="Standard 2 3 2 3 2 2 2_Kat 2" xfId="1797"/>
    <cellStyle name="Standard 2 3 2 3 2 2 3" xfId="1099"/>
    <cellStyle name="Standard 2 3 2 3 2 2 3 2" xfId="3460"/>
    <cellStyle name="Standard 2 3 2 3 2 2 3 2 2" xfId="6663"/>
    <cellStyle name="Standard 2 3 2 3 2 2 3 3" xfId="5062"/>
    <cellStyle name="Standard 2 3 2 3 2 2 4" xfId="2659"/>
    <cellStyle name="Standard 2 3 2 3 2 2 4 2" xfId="5863"/>
    <cellStyle name="Standard 2 3 2 3 2 2 5" xfId="4262"/>
    <cellStyle name="Standard 2 3 2 3 2 2_Kat 2" xfId="1796"/>
    <cellStyle name="Standard 2 3 2 3 2 3" xfId="457"/>
    <cellStyle name="Standard 2 3 2 3 2 3 2" xfId="1259"/>
    <cellStyle name="Standard 2 3 2 3 2 3 2 2" xfId="3620"/>
    <cellStyle name="Standard 2 3 2 3 2 3 2 2 2" xfId="6823"/>
    <cellStyle name="Standard 2 3 2 3 2 3 2 3" xfId="5222"/>
    <cellStyle name="Standard 2 3 2 3 2 3 3" xfId="2819"/>
    <cellStyle name="Standard 2 3 2 3 2 3 3 2" xfId="6023"/>
    <cellStyle name="Standard 2 3 2 3 2 3 4" xfId="4422"/>
    <cellStyle name="Standard 2 3 2 3 2 3_Kat 2" xfId="1798"/>
    <cellStyle name="Standard 2 3 2 3 2 4" xfId="939"/>
    <cellStyle name="Standard 2 3 2 3 2 4 2" xfId="3300"/>
    <cellStyle name="Standard 2 3 2 3 2 4 2 2" xfId="6503"/>
    <cellStyle name="Standard 2 3 2 3 2 4 3" xfId="4902"/>
    <cellStyle name="Standard 2 3 2 3 2 5" xfId="2499"/>
    <cellStyle name="Standard 2 3 2 3 2 5 2" xfId="5703"/>
    <cellStyle name="Standard 2 3 2 3 2 6" xfId="4102"/>
    <cellStyle name="Standard 2 3 2 3 2_Kat 2" xfId="1795"/>
    <cellStyle name="Standard 2 3 2 3 3" xfId="217"/>
    <cellStyle name="Standard 2 3 2 3 3 2" xfId="537"/>
    <cellStyle name="Standard 2 3 2 3 3 2 2" xfId="1339"/>
    <cellStyle name="Standard 2 3 2 3 3 2 2 2" xfId="3700"/>
    <cellStyle name="Standard 2 3 2 3 3 2 2 2 2" xfId="6903"/>
    <cellStyle name="Standard 2 3 2 3 3 2 2 3" xfId="5302"/>
    <cellStyle name="Standard 2 3 2 3 3 2 3" xfId="2899"/>
    <cellStyle name="Standard 2 3 2 3 3 2 3 2" xfId="6103"/>
    <cellStyle name="Standard 2 3 2 3 3 2 4" xfId="4502"/>
    <cellStyle name="Standard 2 3 2 3 3 2_Kat 2" xfId="1800"/>
    <cellStyle name="Standard 2 3 2 3 3 3" xfId="1019"/>
    <cellStyle name="Standard 2 3 2 3 3 3 2" xfId="3380"/>
    <cellStyle name="Standard 2 3 2 3 3 3 2 2" xfId="6583"/>
    <cellStyle name="Standard 2 3 2 3 3 3 3" xfId="4982"/>
    <cellStyle name="Standard 2 3 2 3 3 4" xfId="2579"/>
    <cellStyle name="Standard 2 3 2 3 3 4 2" xfId="5783"/>
    <cellStyle name="Standard 2 3 2 3 3 5" xfId="4182"/>
    <cellStyle name="Standard 2 3 2 3 3_Kat 2" xfId="1799"/>
    <cellStyle name="Standard 2 3 2 3 4" xfId="617"/>
    <cellStyle name="Standard 2 3 2 3 4 2" xfId="1419"/>
    <cellStyle name="Standard 2 3 2 3 4 2 2" xfId="3780"/>
    <cellStyle name="Standard 2 3 2 3 4 2 2 2" xfId="6983"/>
    <cellStyle name="Standard 2 3 2 3 4 2 3" xfId="5382"/>
    <cellStyle name="Standard 2 3 2 3 4 3" xfId="2979"/>
    <cellStyle name="Standard 2 3 2 3 4 3 2" xfId="6183"/>
    <cellStyle name="Standard 2 3 2 3 4 4" xfId="4582"/>
    <cellStyle name="Standard 2 3 2 3 4_Kat 2" xfId="1801"/>
    <cellStyle name="Standard 2 3 2 3 5" xfId="697"/>
    <cellStyle name="Standard 2 3 2 3 5 2" xfId="1499"/>
    <cellStyle name="Standard 2 3 2 3 5 2 2" xfId="3860"/>
    <cellStyle name="Standard 2 3 2 3 5 2 2 2" xfId="7063"/>
    <cellStyle name="Standard 2 3 2 3 5 2 3" xfId="5462"/>
    <cellStyle name="Standard 2 3 2 3 5 3" xfId="3059"/>
    <cellStyle name="Standard 2 3 2 3 5 3 2" xfId="6263"/>
    <cellStyle name="Standard 2 3 2 3 5 4" xfId="4662"/>
    <cellStyle name="Standard 2 3 2 3 5_Kat 2" xfId="1802"/>
    <cellStyle name="Standard 2 3 2 3 6" xfId="377"/>
    <cellStyle name="Standard 2 3 2 3 6 2" xfId="1179"/>
    <cellStyle name="Standard 2 3 2 3 6 2 2" xfId="3540"/>
    <cellStyle name="Standard 2 3 2 3 6 2 2 2" xfId="6743"/>
    <cellStyle name="Standard 2 3 2 3 6 2 3" xfId="5142"/>
    <cellStyle name="Standard 2 3 2 3 6 3" xfId="2739"/>
    <cellStyle name="Standard 2 3 2 3 6 3 2" xfId="5943"/>
    <cellStyle name="Standard 2 3 2 3 6 4" xfId="4342"/>
    <cellStyle name="Standard 2 3 2 3 6_Kat 2" xfId="1803"/>
    <cellStyle name="Standard 2 3 2 3 7" xfId="859"/>
    <cellStyle name="Standard 2 3 2 3 7 2" xfId="3220"/>
    <cellStyle name="Standard 2 3 2 3 7 2 2" xfId="6423"/>
    <cellStyle name="Standard 2 3 2 3 7 3" xfId="4822"/>
    <cellStyle name="Standard 2 3 2 3 8" xfId="2419"/>
    <cellStyle name="Standard 2 3 2 3 8 2" xfId="5623"/>
    <cellStyle name="Standard 2 3 2 3 9" xfId="4022"/>
    <cellStyle name="Standard 2 3 2 3_Kat 2" xfId="1794"/>
    <cellStyle name="Standard 2 3 2 4" xfId="97"/>
    <cellStyle name="Standard 2 3 2 4 2" xfId="257"/>
    <cellStyle name="Standard 2 3 2 4 2 2" xfId="737"/>
    <cellStyle name="Standard 2 3 2 4 2 2 2" xfId="1539"/>
    <cellStyle name="Standard 2 3 2 4 2 2 2 2" xfId="3900"/>
    <cellStyle name="Standard 2 3 2 4 2 2 2 2 2" xfId="7103"/>
    <cellStyle name="Standard 2 3 2 4 2 2 2 3" xfId="5502"/>
    <cellStyle name="Standard 2 3 2 4 2 2 3" xfId="3099"/>
    <cellStyle name="Standard 2 3 2 4 2 2 3 2" xfId="6303"/>
    <cellStyle name="Standard 2 3 2 4 2 2 4" xfId="4702"/>
    <cellStyle name="Standard 2 3 2 4 2 2_Kat 2" xfId="1806"/>
    <cellStyle name="Standard 2 3 2 4 2 3" xfId="1059"/>
    <cellStyle name="Standard 2 3 2 4 2 3 2" xfId="3420"/>
    <cellStyle name="Standard 2 3 2 4 2 3 2 2" xfId="6623"/>
    <cellStyle name="Standard 2 3 2 4 2 3 3" xfId="5022"/>
    <cellStyle name="Standard 2 3 2 4 2 4" xfId="2619"/>
    <cellStyle name="Standard 2 3 2 4 2 4 2" xfId="5823"/>
    <cellStyle name="Standard 2 3 2 4 2 5" xfId="4222"/>
    <cellStyle name="Standard 2 3 2 4 2_Kat 2" xfId="1805"/>
    <cellStyle name="Standard 2 3 2 4 3" xfId="417"/>
    <cellStyle name="Standard 2 3 2 4 3 2" xfId="1219"/>
    <cellStyle name="Standard 2 3 2 4 3 2 2" xfId="3580"/>
    <cellStyle name="Standard 2 3 2 4 3 2 2 2" xfId="6783"/>
    <cellStyle name="Standard 2 3 2 4 3 2 3" xfId="5182"/>
    <cellStyle name="Standard 2 3 2 4 3 3" xfId="2779"/>
    <cellStyle name="Standard 2 3 2 4 3 3 2" xfId="5983"/>
    <cellStyle name="Standard 2 3 2 4 3 4" xfId="4382"/>
    <cellStyle name="Standard 2 3 2 4 3_Kat 2" xfId="1807"/>
    <cellStyle name="Standard 2 3 2 4 4" xfId="899"/>
    <cellStyle name="Standard 2 3 2 4 4 2" xfId="3260"/>
    <cellStyle name="Standard 2 3 2 4 4 2 2" xfId="6463"/>
    <cellStyle name="Standard 2 3 2 4 4 3" xfId="4862"/>
    <cellStyle name="Standard 2 3 2 4 5" xfId="2459"/>
    <cellStyle name="Standard 2 3 2 4 5 2" xfId="5663"/>
    <cellStyle name="Standard 2 3 2 4 6" xfId="4062"/>
    <cellStyle name="Standard 2 3 2 4_Kat 2" xfId="1804"/>
    <cellStyle name="Standard 2 3 2 5" xfId="177"/>
    <cellStyle name="Standard 2 3 2 5 2" xfId="497"/>
    <cellStyle name="Standard 2 3 2 5 2 2" xfId="1299"/>
    <cellStyle name="Standard 2 3 2 5 2 2 2" xfId="3660"/>
    <cellStyle name="Standard 2 3 2 5 2 2 2 2" xfId="6863"/>
    <cellStyle name="Standard 2 3 2 5 2 2 3" xfId="5262"/>
    <cellStyle name="Standard 2 3 2 5 2 3" xfId="2859"/>
    <cellStyle name="Standard 2 3 2 5 2 3 2" xfId="6063"/>
    <cellStyle name="Standard 2 3 2 5 2 4" xfId="4462"/>
    <cellStyle name="Standard 2 3 2 5 2_Kat 2" xfId="1809"/>
    <cellStyle name="Standard 2 3 2 5 3" xfId="979"/>
    <cellStyle name="Standard 2 3 2 5 3 2" xfId="3340"/>
    <cellStyle name="Standard 2 3 2 5 3 2 2" xfId="6543"/>
    <cellStyle name="Standard 2 3 2 5 3 3" xfId="4942"/>
    <cellStyle name="Standard 2 3 2 5 4" xfId="2539"/>
    <cellStyle name="Standard 2 3 2 5 4 2" xfId="5743"/>
    <cellStyle name="Standard 2 3 2 5 5" xfId="4142"/>
    <cellStyle name="Standard 2 3 2 5_Kat 2" xfId="1808"/>
    <cellStyle name="Standard 2 3 2 6" xfId="577"/>
    <cellStyle name="Standard 2 3 2 6 2" xfId="1379"/>
    <cellStyle name="Standard 2 3 2 6 2 2" xfId="3740"/>
    <cellStyle name="Standard 2 3 2 6 2 2 2" xfId="6943"/>
    <cellStyle name="Standard 2 3 2 6 2 3" xfId="5342"/>
    <cellStyle name="Standard 2 3 2 6 3" xfId="2939"/>
    <cellStyle name="Standard 2 3 2 6 3 2" xfId="6143"/>
    <cellStyle name="Standard 2 3 2 6 4" xfId="4542"/>
    <cellStyle name="Standard 2 3 2 6_Kat 2" xfId="1810"/>
    <cellStyle name="Standard 2 3 2 7" xfId="657"/>
    <cellStyle name="Standard 2 3 2 7 2" xfId="1459"/>
    <cellStyle name="Standard 2 3 2 7 2 2" xfId="3820"/>
    <cellStyle name="Standard 2 3 2 7 2 2 2" xfId="7023"/>
    <cellStyle name="Standard 2 3 2 7 2 3" xfId="5422"/>
    <cellStyle name="Standard 2 3 2 7 3" xfId="3019"/>
    <cellStyle name="Standard 2 3 2 7 3 2" xfId="6223"/>
    <cellStyle name="Standard 2 3 2 7 4" xfId="4622"/>
    <cellStyle name="Standard 2 3 2 7_Kat 2" xfId="1811"/>
    <cellStyle name="Standard 2 3 2 8" xfId="337"/>
    <cellStyle name="Standard 2 3 2 8 2" xfId="1139"/>
    <cellStyle name="Standard 2 3 2 8 2 2" xfId="3500"/>
    <cellStyle name="Standard 2 3 2 8 2 2 2" xfId="6703"/>
    <cellStyle name="Standard 2 3 2 8 2 3" xfId="5102"/>
    <cellStyle name="Standard 2 3 2 8 3" xfId="2699"/>
    <cellStyle name="Standard 2 3 2 8 3 2" xfId="5903"/>
    <cellStyle name="Standard 2 3 2 8 4" xfId="4302"/>
    <cellStyle name="Standard 2 3 2 8_Kat 2" xfId="1812"/>
    <cellStyle name="Standard 2 3 2 9" xfId="819"/>
    <cellStyle name="Standard 2 3 2 9 2" xfId="3180"/>
    <cellStyle name="Standard 2 3 2 9 2 2" xfId="6383"/>
    <cellStyle name="Standard 2 3 2 9 3" xfId="4782"/>
    <cellStyle name="Standard 2 3 2_Kat 2" xfId="1773"/>
    <cellStyle name="Standard 2 3 3" xfId="36"/>
    <cellStyle name="Standard 2 3 3 10" xfId="4001"/>
    <cellStyle name="Standard 2 3 3 2" xfId="76"/>
    <cellStyle name="Standard 2 3 3 2 2" xfId="156"/>
    <cellStyle name="Standard 2 3 3 2 2 2" xfId="316"/>
    <cellStyle name="Standard 2 3 3 2 2 2 2" xfId="796"/>
    <cellStyle name="Standard 2 3 3 2 2 2 2 2" xfId="1598"/>
    <cellStyle name="Standard 2 3 3 2 2 2 2 2 2" xfId="3959"/>
    <cellStyle name="Standard 2 3 3 2 2 2 2 2 2 2" xfId="7162"/>
    <cellStyle name="Standard 2 3 3 2 2 2 2 2 3" xfId="5561"/>
    <cellStyle name="Standard 2 3 3 2 2 2 2 3" xfId="3158"/>
    <cellStyle name="Standard 2 3 3 2 2 2 2 3 2" xfId="6362"/>
    <cellStyle name="Standard 2 3 3 2 2 2 2 4" xfId="4761"/>
    <cellStyle name="Standard 2 3 3 2 2 2 2_Kat 2" xfId="1817"/>
    <cellStyle name="Standard 2 3 3 2 2 2 3" xfId="1118"/>
    <cellStyle name="Standard 2 3 3 2 2 2 3 2" xfId="3479"/>
    <cellStyle name="Standard 2 3 3 2 2 2 3 2 2" xfId="6682"/>
    <cellStyle name="Standard 2 3 3 2 2 2 3 3" xfId="5081"/>
    <cellStyle name="Standard 2 3 3 2 2 2 4" xfId="2678"/>
    <cellStyle name="Standard 2 3 3 2 2 2 4 2" xfId="5882"/>
    <cellStyle name="Standard 2 3 3 2 2 2 5" xfId="4281"/>
    <cellStyle name="Standard 2 3 3 2 2 2_Kat 2" xfId="1816"/>
    <cellStyle name="Standard 2 3 3 2 2 3" xfId="476"/>
    <cellStyle name="Standard 2 3 3 2 2 3 2" xfId="1278"/>
    <cellStyle name="Standard 2 3 3 2 2 3 2 2" xfId="3639"/>
    <cellStyle name="Standard 2 3 3 2 2 3 2 2 2" xfId="6842"/>
    <cellStyle name="Standard 2 3 3 2 2 3 2 3" xfId="5241"/>
    <cellStyle name="Standard 2 3 3 2 2 3 3" xfId="2838"/>
    <cellStyle name="Standard 2 3 3 2 2 3 3 2" xfId="6042"/>
    <cellStyle name="Standard 2 3 3 2 2 3 4" xfId="4441"/>
    <cellStyle name="Standard 2 3 3 2 2 3_Kat 2" xfId="1818"/>
    <cellStyle name="Standard 2 3 3 2 2 4" xfId="958"/>
    <cellStyle name="Standard 2 3 3 2 2 4 2" xfId="3319"/>
    <cellStyle name="Standard 2 3 3 2 2 4 2 2" xfId="6522"/>
    <cellStyle name="Standard 2 3 3 2 2 4 3" xfId="4921"/>
    <cellStyle name="Standard 2 3 3 2 2 5" xfId="2518"/>
    <cellStyle name="Standard 2 3 3 2 2 5 2" xfId="5722"/>
    <cellStyle name="Standard 2 3 3 2 2 6" xfId="4121"/>
    <cellStyle name="Standard 2 3 3 2 2_Kat 2" xfId="1815"/>
    <cellStyle name="Standard 2 3 3 2 3" xfId="236"/>
    <cellStyle name="Standard 2 3 3 2 3 2" xfId="556"/>
    <cellStyle name="Standard 2 3 3 2 3 2 2" xfId="1358"/>
    <cellStyle name="Standard 2 3 3 2 3 2 2 2" xfId="3719"/>
    <cellStyle name="Standard 2 3 3 2 3 2 2 2 2" xfId="6922"/>
    <cellStyle name="Standard 2 3 3 2 3 2 2 3" xfId="5321"/>
    <cellStyle name="Standard 2 3 3 2 3 2 3" xfId="2918"/>
    <cellStyle name="Standard 2 3 3 2 3 2 3 2" xfId="6122"/>
    <cellStyle name="Standard 2 3 3 2 3 2 4" xfId="4521"/>
    <cellStyle name="Standard 2 3 3 2 3 2_Kat 2" xfId="1820"/>
    <cellStyle name="Standard 2 3 3 2 3 3" xfId="1038"/>
    <cellStyle name="Standard 2 3 3 2 3 3 2" xfId="3399"/>
    <cellStyle name="Standard 2 3 3 2 3 3 2 2" xfId="6602"/>
    <cellStyle name="Standard 2 3 3 2 3 3 3" xfId="5001"/>
    <cellStyle name="Standard 2 3 3 2 3 4" xfId="2598"/>
    <cellStyle name="Standard 2 3 3 2 3 4 2" xfId="5802"/>
    <cellStyle name="Standard 2 3 3 2 3 5" xfId="4201"/>
    <cellStyle name="Standard 2 3 3 2 3_Kat 2" xfId="1819"/>
    <cellStyle name="Standard 2 3 3 2 4" xfId="636"/>
    <cellStyle name="Standard 2 3 3 2 4 2" xfId="1438"/>
    <cellStyle name="Standard 2 3 3 2 4 2 2" xfId="3799"/>
    <cellStyle name="Standard 2 3 3 2 4 2 2 2" xfId="7002"/>
    <cellStyle name="Standard 2 3 3 2 4 2 3" xfId="5401"/>
    <cellStyle name="Standard 2 3 3 2 4 3" xfId="2998"/>
    <cellStyle name="Standard 2 3 3 2 4 3 2" xfId="6202"/>
    <cellStyle name="Standard 2 3 3 2 4 4" xfId="4601"/>
    <cellStyle name="Standard 2 3 3 2 4_Kat 2" xfId="1821"/>
    <cellStyle name="Standard 2 3 3 2 5" xfId="716"/>
    <cellStyle name="Standard 2 3 3 2 5 2" xfId="1518"/>
    <cellStyle name="Standard 2 3 3 2 5 2 2" xfId="3879"/>
    <cellStyle name="Standard 2 3 3 2 5 2 2 2" xfId="7082"/>
    <cellStyle name="Standard 2 3 3 2 5 2 3" xfId="5481"/>
    <cellStyle name="Standard 2 3 3 2 5 3" xfId="3078"/>
    <cellStyle name="Standard 2 3 3 2 5 3 2" xfId="6282"/>
    <cellStyle name="Standard 2 3 3 2 5 4" xfId="4681"/>
    <cellStyle name="Standard 2 3 3 2 5_Kat 2" xfId="1822"/>
    <cellStyle name="Standard 2 3 3 2 6" xfId="396"/>
    <cellStyle name="Standard 2 3 3 2 6 2" xfId="1198"/>
    <cellStyle name="Standard 2 3 3 2 6 2 2" xfId="3559"/>
    <cellStyle name="Standard 2 3 3 2 6 2 2 2" xfId="6762"/>
    <cellStyle name="Standard 2 3 3 2 6 2 3" xfId="5161"/>
    <cellStyle name="Standard 2 3 3 2 6 3" xfId="2758"/>
    <cellStyle name="Standard 2 3 3 2 6 3 2" xfId="5962"/>
    <cellStyle name="Standard 2 3 3 2 6 4" xfId="4361"/>
    <cellStyle name="Standard 2 3 3 2 6_Kat 2" xfId="1823"/>
    <cellStyle name="Standard 2 3 3 2 7" xfId="878"/>
    <cellStyle name="Standard 2 3 3 2 7 2" xfId="3239"/>
    <cellStyle name="Standard 2 3 3 2 7 2 2" xfId="6442"/>
    <cellStyle name="Standard 2 3 3 2 7 3" xfId="4841"/>
    <cellStyle name="Standard 2 3 3 2 8" xfId="2438"/>
    <cellStyle name="Standard 2 3 3 2 8 2" xfId="5642"/>
    <cellStyle name="Standard 2 3 3 2 9" xfId="4041"/>
    <cellStyle name="Standard 2 3 3 2_Kat 2" xfId="1814"/>
    <cellStyle name="Standard 2 3 3 3" xfId="116"/>
    <cellStyle name="Standard 2 3 3 3 2" xfId="276"/>
    <cellStyle name="Standard 2 3 3 3 2 2" xfId="756"/>
    <cellStyle name="Standard 2 3 3 3 2 2 2" xfId="1558"/>
    <cellStyle name="Standard 2 3 3 3 2 2 2 2" xfId="3919"/>
    <cellStyle name="Standard 2 3 3 3 2 2 2 2 2" xfId="7122"/>
    <cellStyle name="Standard 2 3 3 3 2 2 2 3" xfId="5521"/>
    <cellStyle name="Standard 2 3 3 3 2 2 3" xfId="3118"/>
    <cellStyle name="Standard 2 3 3 3 2 2 3 2" xfId="6322"/>
    <cellStyle name="Standard 2 3 3 3 2 2 4" xfId="4721"/>
    <cellStyle name="Standard 2 3 3 3 2 2_Kat 2" xfId="1826"/>
    <cellStyle name="Standard 2 3 3 3 2 3" xfId="1078"/>
    <cellStyle name="Standard 2 3 3 3 2 3 2" xfId="3439"/>
    <cellStyle name="Standard 2 3 3 3 2 3 2 2" xfId="6642"/>
    <cellStyle name="Standard 2 3 3 3 2 3 3" xfId="5041"/>
    <cellStyle name="Standard 2 3 3 3 2 4" xfId="2638"/>
    <cellStyle name="Standard 2 3 3 3 2 4 2" xfId="5842"/>
    <cellStyle name="Standard 2 3 3 3 2 5" xfId="4241"/>
    <cellStyle name="Standard 2 3 3 3 2_Kat 2" xfId="1825"/>
    <cellStyle name="Standard 2 3 3 3 3" xfId="436"/>
    <cellStyle name="Standard 2 3 3 3 3 2" xfId="1238"/>
    <cellStyle name="Standard 2 3 3 3 3 2 2" xfId="3599"/>
    <cellStyle name="Standard 2 3 3 3 3 2 2 2" xfId="6802"/>
    <cellStyle name="Standard 2 3 3 3 3 2 3" xfId="5201"/>
    <cellStyle name="Standard 2 3 3 3 3 3" xfId="2798"/>
    <cellStyle name="Standard 2 3 3 3 3 3 2" xfId="6002"/>
    <cellStyle name="Standard 2 3 3 3 3 4" xfId="4401"/>
    <cellStyle name="Standard 2 3 3 3 3_Kat 2" xfId="1827"/>
    <cellStyle name="Standard 2 3 3 3 4" xfId="918"/>
    <cellStyle name="Standard 2 3 3 3 4 2" xfId="3279"/>
    <cellStyle name="Standard 2 3 3 3 4 2 2" xfId="6482"/>
    <cellStyle name="Standard 2 3 3 3 4 3" xfId="4881"/>
    <cellStyle name="Standard 2 3 3 3 5" xfId="2478"/>
    <cellStyle name="Standard 2 3 3 3 5 2" xfId="5682"/>
    <cellStyle name="Standard 2 3 3 3 6" xfId="4081"/>
    <cellStyle name="Standard 2 3 3 3_Kat 2" xfId="1824"/>
    <cellStyle name="Standard 2 3 3 4" xfId="196"/>
    <cellStyle name="Standard 2 3 3 4 2" xfId="516"/>
    <cellStyle name="Standard 2 3 3 4 2 2" xfId="1318"/>
    <cellStyle name="Standard 2 3 3 4 2 2 2" xfId="3679"/>
    <cellStyle name="Standard 2 3 3 4 2 2 2 2" xfId="6882"/>
    <cellStyle name="Standard 2 3 3 4 2 2 3" xfId="5281"/>
    <cellStyle name="Standard 2 3 3 4 2 3" xfId="2878"/>
    <cellStyle name="Standard 2 3 3 4 2 3 2" xfId="6082"/>
    <cellStyle name="Standard 2 3 3 4 2 4" xfId="4481"/>
    <cellStyle name="Standard 2 3 3 4 2_Kat 2" xfId="1829"/>
    <cellStyle name="Standard 2 3 3 4 3" xfId="998"/>
    <cellStyle name="Standard 2 3 3 4 3 2" xfId="3359"/>
    <cellStyle name="Standard 2 3 3 4 3 2 2" xfId="6562"/>
    <cellStyle name="Standard 2 3 3 4 3 3" xfId="4961"/>
    <cellStyle name="Standard 2 3 3 4 4" xfId="2558"/>
    <cellStyle name="Standard 2 3 3 4 4 2" xfId="5762"/>
    <cellStyle name="Standard 2 3 3 4 5" xfId="4161"/>
    <cellStyle name="Standard 2 3 3 4_Kat 2" xfId="1828"/>
    <cellStyle name="Standard 2 3 3 5" xfId="596"/>
    <cellStyle name="Standard 2 3 3 5 2" xfId="1398"/>
    <cellStyle name="Standard 2 3 3 5 2 2" xfId="3759"/>
    <cellStyle name="Standard 2 3 3 5 2 2 2" xfId="6962"/>
    <cellStyle name="Standard 2 3 3 5 2 3" xfId="5361"/>
    <cellStyle name="Standard 2 3 3 5 3" xfId="2958"/>
    <cellStyle name="Standard 2 3 3 5 3 2" xfId="6162"/>
    <cellStyle name="Standard 2 3 3 5 4" xfId="4561"/>
    <cellStyle name="Standard 2 3 3 5_Kat 2" xfId="1830"/>
    <cellStyle name="Standard 2 3 3 6" xfId="676"/>
    <cellStyle name="Standard 2 3 3 6 2" xfId="1478"/>
    <cellStyle name="Standard 2 3 3 6 2 2" xfId="3839"/>
    <cellStyle name="Standard 2 3 3 6 2 2 2" xfId="7042"/>
    <cellStyle name="Standard 2 3 3 6 2 3" xfId="5441"/>
    <cellStyle name="Standard 2 3 3 6 3" xfId="3038"/>
    <cellStyle name="Standard 2 3 3 6 3 2" xfId="6242"/>
    <cellStyle name="Standard 2 3 3 6 4" xfId="4641"/>
    <cellStyle name="Standard 2 3 3 6_Kat 2" xfId="1831"/>
    <cellStyle name="Standard 2 3 3 7" xfId="356"/>
    <cellStyle name="Standard 2 3 3 7 2" xfId="1158"/>
    <cellStyle name="Standard 2 3 3 7 2 2" xfId="3519"/>
    <cellStyle name="Standard 2 3 3 7 2 2 2" xfId="6722"/>
    <cellStyle name="Standard 2 3 3 7 2 3" xfId="5121"/>
    <cellStyle name="Standard 2 3 3 7 3" xfId="2718"/>
    <cellStyle name="Standard 2 3 3 7 3 2" xfId="5922"/>
    <cellStyle name="Standard 2 3 3 7 4" xfId="4321"/>
    <cellStyle name="Standard 2 3 3 7_Kat 2" xfId="1832"/>
    <cellStyle name="Standard 2 3 3 8" xfId="838"/>
    <cellStyle name="Standard 2 3 3 8 2" xfId="3199"/>
    <cellStyle name="Standard 2 3 3 8 2 2" xfId="6402"/>
    <cellStyle name="Standard 2 3 3 8 3" xfId="4801"/>
    <cellStyle name="Standard 2 3 3 9" xfId="2398"/>
    <cellStyle name="Standard 2 3 3 9 2" xfId="5602"/>
    <cellStyle name="Standard 2 3 3_Kat 2" xfId="1813"/>
    <cellStyle name="Standard 2 3 4" xfId="56"/>
    <cellStyle name="Standard 2 3 4 2" xfId="136"/>
    <cellStyle name="Standard 2 3 4 2 2" xfId="296"/>
    <cellStyle name="Standard 2 3 4 2 2 2" xfId="776"/>
    <cellStyle name="Standard 2 3 4 2 2 2 2" xfId="1578"/>
    <cellStyle name="Standard 2 3 4 2 2 2 2 2" xfId="3939"/>
    <cellStyle name="Standard 2 3 4 2 2 2 2 2 2" xfId="7142"/>
    <cellStyle name="Standard 2 3 4 2 2 2 2 3" xfId="5541"/>
    <cellStyle name="Standard 2 3 4 2 2 2 3" xfId="3138"/>
    <cellStyle name="Standard 2 3 4 2 2 2 3 2" xfId="6342"/>
    <cellStyle name="Standard 2 3 4 2 2 2 4" xfId="4741"/>
    <cellStyle name="Standard 2 3 4 2 2 2_Kat 2" xfId="1836"/>
    <cellStyle name="Standard 2 3 4 2 2 3" xfId="1098"/>
    <cellStyle name="Standard 2 3 4 2 2 3 2" xfId="3459"/>
    <cellStyle name="Standard 2 3 4 2 2 3 2 2" xfId="6662"/>
    <cellStyle name="Standard 2 3 4 2 2 3 3" xfId="5061"/>
    <cellStyle name="Standard 2 3 4 2 2 4" xfId="2658"/>
    <cellStyle name="Standard 2 3 4 2 2 4 2" xfId="5862"/>
    <cellStyle name="Standard 2 3 4 2 2 5" xfId="4261"/>
    <cellStyle name="Standard 2 3 4 2 2_Kat 2" xfId="1835"/>
    <cellStyle name="Standard 2 3 4 2 3" xfId="456"/>
    <cellStyle name="Standard 2 3 4 2 3 2" xfId="1258"/>
    <cellStyle name="Standard 2 3 4 2 3 2 2" xfId="3619"/>
    <cellStyle name="Standard 2 3 4 2 3 2 2 2" xfId="6822"/>
    <cellStyle name="Standard 2 3 4 2 3 2 3" xfId="5221"/>
    <cellStyle name="Standard 2 3 4 2 3 3" xfId="2818"/>
    <cellStyle name="Standard 2 3 4 2 3 3 2" xfId="6022"/>
    <cellStyle name="Standard 2 3 4 2 3 4" xfId="4421"/>
    <cellStyle name="Standard 2 3 4 2 3_Kat 2" xfId="1837"/>
    <cellStyle name="Standard 2 3 4 2 4" xfId="938"/>
    <cellStyle name="Standard 2 3 4 2 4 2" xfId="3299"/>
    <cellStyle name="Standard 2 3 4 2 4 2 2" xfId="6502"/>
    <cellStyle name="Standard 2 3 4 2 4 3" xfId="4901"/>
    <cellStyle name="Standard 2 3 4 2 5" xfId="2498"/>
    <cellStyle name="Standard 2 3 4 2 5 2" xfId="5702"/>
    <cellStyle name="Standard 2 3 4 2 6" xfId="4101"/>
    <cellStyle name="Standard 2 3 4 2_Kat 2" xfId="1834"/>
    <cellStyle name="Standard 2 3 4 3" xfId="216"/>
    <cellStyle name="Standard 2 3 4 3 2" xfId="536"/>
    <cellStyle name="Standard 2 3 4 3 2 2" xfId="1338"/>
    <cellStyle name="Standard 2 3 4 3 2 2 2" xfId="3699"/>
    <cellStyle name="Standard 2 3 4 3 2 2 2 2" xfId="6902"/>
    <cellStyle name="Standard 2 3 4 3 2 2 3" xfId="5301"/>
    <cellStyle name="Standard 2 3 4 3 2 3" xfId="2898"/>
    <cellStyle name="Standard 2 3 4 3 2 3 2" xfId="6102"/>
    <cellStyle name="Standard 2 3 4 3 2 4" xfId="4501"/>
    <cellStyle name="Standard 2 3 4 3 2_Kat 2" xfId="1839"/>
    <cellStyle name="Standard 2 3 4 3 3" xfId="1018"/>
    <cellStyle name="Standard 2 3 4 3 3 2" xfId="3379"/>
    <cellStyle name="Standard 2 3 4 3 3 2 2" xfId="6582"/>
    <cellStyle name="Standard 2 3 4 3 3 3" xfId="4981"/>
    <cellStyle name="Standard 2 3 4 3 4" xfId="2578"/>
    <cellStyle name="Standard 2 3 4 3 4 2" xfId="5782"/>
    <cellStyle name="Standard 2 3 4 3 5" xfId="4181"/>
    <cellStyle name="Standard 2 3 4 3_Kat 2" xfId="1838"/>
    <cellStyle name="Standard 2 3 4 4" xfId="616"/>
    <cellStyle name="Standard 2 3 4 4 2" xfId="1418"/>
    <cellStyle name="Standard 2 3 4 4 2 2" xfId="3779"/>
    <cellStyle name="Standard 2 3 4 4 2 2 2" xfId="6982"/>
    <cellStyle name="Standard 2 3 4 4 2 3" xfId="5381"/>
    <cellStyle name="Standard 2 3 4 4 3" xfId="2978"/>
    <cellStyle name="Standard 2 3 4 4 3 2" xfId="6182"/>
    <cellStyle name="Standard 2 3 4 4 4" xfId="4581"/>
    <cellStyle name="Standard 2 3 4 4_Kat 2" xfId="1840"/>
    <cellStyle name="Standard 2 3 4 5" xfId="696"/>
    <cellStyle name="Standard 2 3 4 5 2" xfId="1498"/>
    <cellStyle name="Standard 2 3 4 5 2 2" xfId="3859"/>
    <cellStyle name="Standard 2 3 4 5 2 2 2" xfId="7062"/>
    <cellStyle name="Standard 2 3 4 5 2 3" xfId="5461"/>
    <cellStyle name="Standard 2 3 4 5 3" xfId="3058"/>
    <cellStyle name="Standard 2 3 4 5 3 2" xfId="6262"/>
    <cellStyle name="Standard 2 3 4 5 4" xfId="4661"/>
    <cellStyle name="Standard 2 3 4 5_Kat 2" xfId="1841"/>
    <cellStyle name="Standard 2 3 4 6" xfId="376"/>
    <cellStyle name="Standard 2 3 4 6 2" xfId="1178"/>
    <cellStyle name="Standard 2 3 4 6 2 2" xfId="3539"/>
    <cellStyle name="Standard 2 3 4 6 2 2 2" xfId="6742"/>
    <cellStyle name="Standard 2 3 4 6 2 3" xfId="5141"/>
    <cellStyle name="Standard 2 3 4 6 3" xfId="2738"/>
    <cellStyle name="Standard 2 3 4 6 3 2" xfId="5942"/>
    <cellStyle name="Standard 2 3 4 6 4" xfId="4341"/>
    <cellStyle name="Standard 2 3 4 6_Kat 2" xfId="1842"/>
    <cellStyle name="Standard 2 3 4 7" xfId="858"/>
    <cellStyle name="Standard 2 3 4 7 2" xfId="3219"/>
    <cellStyle name="Standard 2 3 4 7 2 2" xfId="6422"/>
    <cellStyle name="Standard 2 3 4 7 3" xfId="4821"/>
    <cellStyle name="Standard 2 3 4 8" xfId="2418"/>
    <cellStyle name="Standard 2 3 4 8 2" xfId="5622"/>
    <cellStyle name="Standard 2 3 4 9" xfId="4021"/>
    <cellStyle name="Standard 2 3 4_Kat 2" xfId="1833"/>
    <cellStyle name="Standard 2 3 5" xfId="96"/>
    <cellStyle name="Standard 2 3 5 2" xfId="256"/>
    <cellStyle name="Standard 2 3 5 2 2" xfId="736"/>
    <cellStyle name="Standard 2 3 5 2 2 2" xfId="1538"/>
    <cellStyle name="Standard 2 3 5 2 2 2 2" xfId="3899"/>
    <cellStyle name="Standard 2 3 5 2 2 2 2 2" xfId="7102"/>
    <cellStyle name="Standard 2 3 5 2 2 2 3" xfId="5501"/>
    <cellStyle name="Standard 2 3 5 2 2 3" xfId="3098"/>
    <cellStyle name="Standard 2 3 5 2 2 3 2" xfId="6302"/>
    <cellStyle name="Standard 2 3 5 2 2 4" xfId="4701"/>
    <cellStyle name="Standard 2 3 5 2 2_Kat 2" xfId="1845"/>
    <cellStyle name="Standard 2 3 5 2 3" xfId="1058"/>
    <cellStyle name="Standard 2 3 5 2 3 2" xfId="3419"/>
    <cellStyle name="Standard 2 3 5 2 3 2 2" xfId="6622"/>
    <cellStyle name="Standard 2 3 5 2 3 3" xfId="5021"/>
    <cellStyle name="Standard 2 3 5 2 4" xfId="2618"/>
    <cellStyle name="Standard 2 3 5 2 4 2" xfId="5822"/>
    <cellStyle name="Standard 2 3 5 2 5" xfId="4221"/>
    <cellStyle name="Standard 2 3 5 2_Kat 2" xfId="1844"/>
    <cellStyle name="Standard 2 3 5 3" xfId="416"/>
    <cellStyle name="Standard 2 3 5 3 2" xfId="1218"/>
    <cellStyle name="Standard 2 3 5 3 2 2" xfId="3579"/>
    <cellStyle name="Standard 2 3 5 3 2 2 2" xfId="6782"/>
    <cellStyle name="Standard 2 3 5 3 2 3" xfId="5181"/>
    <cellStyle name="Standard 2 3 5 3 3" xfId="2778"/>
    <cellStyle name="Standard 2 3 5 3 3 2" xfId="5982"/>
    <cellStyle name="Standard 2 3 5 3 4" xfId="4381"/>
    <cellStyle name="Standard 2 3 5 3_Kat 2" xfId="1846"/>
    <cellStyle name="Standard 2 3 5 4" xfId="898"/>
    <cellStyle name="Standard 2 3 5 4 2" xfId="3259"/>
    <cellStyle name="Standard 2 3 5 4 2 2" xfId="6462"/>
    <cellStyle name="Standard 2 3 5 4 3" xfId="4861"/>
    <cellStyle name="Standard 2 3 5 5" xfId="2458"/>
    <cellStyle name="Standard 2 3 5 5 2" xfId="5662"/>
    <cellStyle name="Standard 2 3 5 6" xfId="4061"/>
    <cellStyle name="Standard 2 3 5_Kat 2" xfId="1843"/>
    <cellStyle name="Standard 2 3 6" xfId="176"/>
    <cellStyle name="Standard 2 3 6 2" xfId="496"/>
    <cellStyle name="Standard 2 3 6 2 2" xfId="1298"/>
    <cellStyle name="Standard 2 3 6 2 2 2" xfId="3659"/>
    <cellStyle name="Standard 2 3 6 2 2 2 2" xfId="6862"/>
    <cellStyle name="Standard 2 3 6 2 2 3" xfId="5261"/>
    <cellStyle name="Standard 2 3 6 2 3" xfId="2858"/>
    <cellStyle name="Standard 2 3 6 2 3 2" xfId="6062"/>
    <cellStyle name="Standard 2 3 6 2 4" xfId="4461"/>
    <cellStyle name="Standard 2 3 6 2_Kat 2" xfId="1848"/>
    <cellStyle name="Standard 2 3 6 3" xfId="978"/>
    <cellStyle name="Standard 2 3 6 3 2" xfId="3339"/>
    <cellStyle name="Standard 2 3 6 3 2 2" xfId="6542"/>
    <cellStyle name="Standard 2 3 6 3 3" xfId="4941"/>
    <cellStyle name="Standard 2 3 6 4" xfId="2538"/>
    <cellStyle name="Standard 2 3 6 4 2" xfId="5742"/>
    <cellStyle name="Standard 2 3 6 5" xfId="4141"/>
    <cellStyle name="Standard 2 3 6_Kat 2" xfId="1847"/>
    <cellStyle name="Standard 2 3 7" xfId="576"/>
    <cellStyle name="Standard 2 3 7 2" xfId="1378"/>
    <cellStyle name="Standard 2 3 7 2 2" xfId="3739"/>
    <cellStyle name="Standard 2 3 7 2 2 2" xfId="6942"/>
    <cellStyle name="Standard 2 3 7 2 3" xfId="5341"/>
    <cellStyle name="Standard 2 3 7 3" xfId="2938"/>
    <cellStyle name="Standard 2 3 7 3 2" xfId="6142"/>
    <cellStyle name="Standard 2 3 7 4" xfId="4541"/>
    <cellStyle name="Standard 2 3 7_Kat 2" xfId="1849"/>
    <cellStyle name="Standard 2 3 8" xfId="656"/>
    <cellStyle name="Standard 2 3 8 2" xfId="1458"/>
    <cellStyle name="Standard 2 3 8 2 2" xfId="3819"/>
    <cellStyle name="Standard 2 3 8 2 2 2" xfId="7022"/>
    <cellStyle name="Standard 2 3 8 2 3" xfId="5421"/>
    <cellStyle name="Standard 2 3 8 3" xfId="3018"/>
    <cellStyle name="Standard 2 3 8 3 2" xfId="6222"/>
    <cellStyle name="Standard 2 3 8 4" xfId="4621"/>
    <cellStyle name="Standard 2 3 8_Kat 2" xfId="1850"/>
    <cellStyle name="Standard 2 3 9" xfId="336"/>
    <cellStyle name="Standard 2 3 9 2" xfId="1138"/>
    <cellStyle name="Standard 2 3 9 2 2" xfId="3499"/>
    <cellStyle name="Standard 2 3 9 2 2 2" xfId="6702"/>
    <cellStyle name="Standard 2 3 9 2 3" xfId="5101"/>
    <cellStyle name="Standard 2 3 9 3" xfId="2698"/>
    <cellStyle name="Standard 2 3 9 3 2" xfId="5902"/>
    <cellStyle name="Standard 2 3 9 4" xfId="4301"/>
    <cellStyle name="Standard 2 3 9_Kat 2" xfId="1851"/>
    <cellStyle name="Standard 2 3_EDV" xfId="22"/>
    <cellStyle name="Standard 2 4" xfId="13"/>
    <cellStyle name="Standard 2 4 10" xfId="2380"/>
    <cellStyle name="Standard 2 4 10 2" xfId="5584"/>
    <cellStyle name="Standard 2 4 11" xfId="3983"/>
    <cellStyle name="Standard 2 4 2" xfId="38"/>
    <cellStyle name="Standard 2 4 2 10" xfId="4003"/>
    <cellStyle name="Standard 2 4 2 2" xfId="78"/>
    <cellStyle name="Standard 2 4 2 2 2" xfId="158"/>
    <cellStyle name="Standard 2 4 2 2 2 2" xfId="318"/>
    <cellStyle name="Standard 2 4 2 2 2 2 2" xfId="798"/>
    <cellStyle name="Standard 2 4 2 2 2 2 2 2" xfId="1600"/>
    <cellStyle name="Standard 2 4 2 2 2 2 2 2 2" xfId="3961"/>
    <cellStyle name="Standard 2 4 2 2 2 2 2 2 2 2" xfId="7164"/>
    <cellStyle name="Standard 2 4 2 2 2 2 2 2 3" xfId="5563"/>
    <cellStyle name="Standard 2 4 2 2 2 2 2 3" xfId="3160"/>
    <cellStyle name="Standard 2 4 2 2 2 2 2 3 2" xfId="6364"/>
    <cellStyle name="Standard 2 4 2 2 2 2 2 4" xfId="4763"/>
    <cellStyle name="Standard 2 4 2 2 2 2 2_Kat 2" xfId="1857"/>
    <cellStyle name="Standard 2 4 2 2 2 2 3" xfId="1120"/>
    <cellStyle name="Standard 2 4 2 2 2 2 3 2" xfId="3481"/>
    <cellStyle name="Standard 2 4 2 2 2 2 3 2 2" xfId="6684"/>
    <cellStyle name="Standard 2 4 2 2 2 2 3 3" xfId="5083"/>
    <cellStyle name="Standard 2 4 2 2 2 2 4" xfId="2680"/>
    <cellStyle name="Standard 2 4 2 2 2 2 4 2" xfId="5884"/>
    <cellStyle name="Standard 2 4 2 2 2 2 5" xfId="4283"/>
    <cellStyle name="Standard 2 4 2 2 2 2_Kat 2" xfId="1856"/>
    <cellStyle name="Standard 2 4 2 2 2 3" xfId="478"/>
    <cellStyle name="Standard 2 4 2 2 2 3 2" xfId="1280"/>
    <cellStyle name="Standard 2 4 2 2 2 3 2 2" xfId="3641"/>
    <cellStyle name="Standard 2 4 2 2 2 3 2 2 2" xfId="6844"/>
    <cellStyle name="Standard 2 4 2 2 2 3 2 3" xfId="5243"/>
    <cellStyle name="Standard 2 4 2 2 2 3 3" xfId="2840"/>
    <cellStyle name="Standard 2 4 2 2 2 3 3 2" xfId="6044"/>
    <cellStyle name="Standard 2 4 2 2 2 3 4" xfId="4443"/>
    <cellStyle name="Standard 2 4 2 2 2 3_Kat 2" xfId="1858"/>
    <cellStyle name="Standard 2 4 2 2 2 4" xfId="960"/>
    <cellStyle name="Standard 2 4 2 2 2 4 2" xfId="3321"/>
    <cellStyle name="Standard 2 4 2 2 2 4 2 2" xfId="6524"/>
    <cellStyle name="Standard 2 4 2 2 2 4 3" xfId="4923"/>
    <cellStyle name="Standard 2 4 2 2 2 5" xfId="2520"/>
    <cellStyle name="Standard 2 4 2 2 2 5 2" xfId="5724"/>
    <cellStyle name="Standard 2 4 2 2 2 6" xfId="4123"/>
    <cellStyle name="Standard 2 4 2 2 2_Kat 2" xfId="1855"/>
    <cellStyle name="Standard 2 4 2 2 3" xfId="238"/>
    <cellStyle name="Standard 2 4 2 2 3 2" xfId="558"/>
    <cellStyle name="Standard 2 4 2 2 3 2 2" xfId="1360"/>
    <cellStyle name="Standard 2 4 2 2 3 2 2 2" xfId="3721"/>
    <cellStyle name="Standard 2 4 2 2 3 2 2 2 2" xfId="6924"/>
    <cellStyle name="Standard 2 4 2 2 3 2 2 3" xfId="5323"/>
    <cellStyle name="Standard 2 4 2 2 3 2 3" xfId="2920"/>
    <cellStyle name="Standard 2 4 2 2 3 2 3 2" xfId="6124"/>
    <cellStyle name="Standard 2 4 2 2 3 2 4" xfId="4523"/>
    <cellStyle name="Standard 2 4 2 2 3 2_Kat 2" xfId="1860"/>
    <cellStyle name="Standard 2 4 2 2 3 3" xfId="1040"/>
    <cellStyle name="Standard 2 4 2 2 3 3 2" xfId="3401"/>
    <cellStyle name="Standard 2 4 2 2 3 3 2 2" xfId="6604"/>
    <cellStyle name="Standard 2 4 2 2 3 3 3" xfId="5003"/>
    <cellStyle name="Standard 2 4 2 2 3 4" xfId="2600"/>
    <cellStyle name="Standard 2 4 2 2 3 4 2" xfId="5804"/>
    <cellStyle name="Standard 2 4 2 2 3 5" xfId="4203"/>
    <cellStyle name="Standard 2 4 2 2 3_Kat 2" xfId="1859"/>
    <cellStyle name="Standard 2 4 2 2 4" xfId="638"/>
    <cellStyle name="Standard 2 4 2 2 4 2" xfId="1440"/>
    <cellStyle name="Standard 2 4 2 2 4 2 2" xfId="3801"/>
    <cellStyle name="Standard 2 4 2 2 4 2 2 2" xfId="7004"/>
    <cellStyle name="Standard 2 4 2 2 4 2 3" xfId="5403"/>
    <cellStyle name="Standard 2 4 2 2 4 3" xfId="3000"/>
    <cellStyle name="Standard 2 4 2 2 4 3 2" xfId="6204"/>
    <cellStyle name="Standard 2 4 2 2 4 4" xfId="4603"/>
    <cellStyle name="Standard 2 4 2 2 4_Kat 2" xfId="1861"/>
    <cellStyle name="Standard 2 4 2 2 5" xfId="718"/>
    <cellStyle name="Standard 2 4 2 2 5 2" xfId="1520"/>
    <cellStyle name="Standard 2 4 2 2 5 2 2" xfId="3881"/>
    <cellStyle name="Standard 2 4 2 2 5 2 2 2" xfId="7084"/>
    <cellStyle name="Standard 2 4 2 2 5 2 3" xfId="5483"/>
    <cellStyle name="Standard 2 4 2 2 5 3" xfId="3080"/>
    <cellStyle name="Standard 2 4 2 2 5 3 2" xfId="6284"/>
    <cellStyle name="Standard 2 4 2 2 5 4" xfId="4683"/>
    <cellStyle name="Standard 2 4 2 2 5_Kat 2" xfId="1862"/>
    <cellStyle name="Standard 2 4 2 2 6" xfId="398"/>
    <cellStyle name="Standard 2 4 2 2 6 2" xfId="1200"/>
    <cellStyle name="Standard 2 4 2 2 6 2 2" xfId="3561"/>
    <cellStyle name="Standard 2 4 2 2 6 2 2 2" xfId="6764"/>
    <cellStyle name="Standard 2 4 2 2 6 2 3" xfId="5163"/>
    <cellStyle name="Standard 2 4 2 2 6 3" xfId="2760"/>
    <cellStyle name="Standard 2 4 2 2 6 3 2" xfId="5964"/>
    <cellStyle name="Standard 2 4 2 2 6 4" xfId="4363"/>
    <cellStyle name="Standard 2 4 2 2 6_Kat 2" xfId="1863"/>
    <cellStyle name="Standard 2 4 2 2 7" xfId="880"/>
    <cellStyle name="Standard 2 4 2 2 7 2" xfId="3241"/>
    <cellStyle name="Standard 2 4 2 2 7 2 2" xfId="6444"/>
    <cellStyle name="Standard 2 4 2 2 7 3" xfId="4843"/>
    <cellStyle name="Standard 2 4 2 2 8" xfId="2440"/>
    <cellStyle name="Standard 2 4 2 2 8 2" xfId="5644"/>
    <cellStyle name="Standard 2 4 2 2 9" xfId="4043"/>
    <cellStyle name="Standard 2 4 2 2_Kat 2" xfId="1854"/>
    <cellStyle name="Standard 2 4 2 3" xfId="118"/>
    <cellStyle name="Standard 2 4 2 3 2" xfId="278"/>
    <cellStyle name="Standard 2 4 2 3 2 2" xfId="758"/>
    <cellStyle name="Standard 2 4 2 3 2 2 2" xfId="1560"/>
    <cellStyle name="Standard 2 4 2 3 2 2 2 2" xfId="3921"/>
    <cellStyle name="Standard 2 4 2 3 2 2 2 2 2" xfId="7124"/>
    <cellStyle name="Standard 2 4 2 3 2 2 2 3" xfId="5523"/>
    <cellStyle name="Standard 2 4 2 3 2 2 3" xfId="3120"/>
    <cellStyle name="Standard 2 4 2 3 2 2 3 2" xfId="6324"/>
    <cellStyle name="Standard 2 4 2 3 2 2 4" xfId="4723"/>
    <cellStyle name="Standard 2 4 2 3 2 2_Kat 2" xfId="1866"/>
    <cellStyle name="Standard 2 4 2 3 2 3" xfId="1080"/>
    <cellStyle name="Standard 2 4 2 3 2 3 2" xfId="3441"/>
    <cellStyle name="Standard 2 4 2 3 2 3 2 2" xfId="6644"/>
    <cellStyle name="Standard 2 4 2 3 2 3 3" xfId="5043"/>
    <cellStyle name="Standard 2 4 2 3 2 4" xfId="2640"/>
    <cellStyle name="Standard 2 4 2 3 2 4 2" xfId="5844"/>
    <cellStyle name="Standard 2 4 2 3 2 5" xfId="4243"/>
    <cellStyle name="Standard 2 4 2 3 2_Kat 2" xfId="1865"/>
    <cellStyle name="Standard 2 4 2 3 3" xfId="438"/>
    <cellStyle name="Standard 2 4 2 3 3 2" xfId="1240"/>
    <cellStyle name="Standard 2 4 2 3 3 2 2" xfId="3601"/>
    <cellStyle name="Standard 2 4 2 3 3 2 2 2" xfId="6804"/>
    <cellStyle name="Standard 2 4 2 3 3 2 3" xfId="5203"/>
    <cellStyle name="Standard 2 4 2 3 3 3" xfId="2800"/>
    <cellStyle name="Standard 2 4 2 3 3 3 2" xfId="6004"/>
    <cellStyle name="Standard 2 4 2 3 3 4" xfId="4403"/>
    <cellStyle name="Standard 2 4 2 3 3_Kat 2" xfId="1867"/>
    <cellStyle name="Standard 2 4 2 3 4" xfId="920"/>
    <cellStyle name="Standard 2 4 2 3 4 2" xfId="3281"/>
    <cellStyle name="Standard 2 4 2 3 4 2 2" xfId="6484"/>
    <cellStyle name="Standard 2 4 2 3 4 3" xfId="4883"/>
    <cellStyle name="Standard 2 4 2 3 5" xfId="2480"/>
    <cellStyle name="Standard 2 4 2 3 5 2" xfId="5684"/>
    <cellStyle name="Standard 2 4 2 3 6" xfId="4083"/>
    <cellStyle name="Standard 2 4 2 3_Kat 2" xfId="1864"/>
    <cellStyle name="Standard 2 4 2 4" xfId="198"/>
    <cellStyle name="Standard 2 4 2 4 2" xfId="518"/>
    <cellStyle name="Standard 2 4 2 4 2 2" xfId="1320"/>
    <cellStyle name="Standard 2 4 2 4 2 2 2" xfId="3681"/>
    <cellStyle name="Standard 2 4 2 4 2 2 2 2" xfId="6884"/>
    <cellStyle name="Standard 2 4 2 4 2 2 3" xfId="5283"/>
    <cellStyle name="Standard 2 4 2 4 2 3" xfId="2880"/>
    <cellStyle name="Standard 2 4 2 4 2 3 2" xfId="6084"/>
    <cellStyle name="Standard 2 4 2 4 2 4" xfId="4483"/>
    <cellStyle name="Standard 2 4 2 4 2_Kat 2" xfId="1869"/>
    <cellStyle name="Standard 2 4 2 4 3" xfId="1000"/>
    <cellStyle name="Standard 2 4 2 4 3 2" xfId="3361"/>
    <cellStyle name="Standard 2 4 2 4 3 2 2" xfId="6564"/>
    <cellStyle name="Standard 2 4 2 4 3 3" xfId="4963"/>
    <cellStyle name="Standard 2 4 2 4 4" xfId="2560"/>
    <cellStyle name="Standard 2 4 2 4 4 2" xfId="5764"/>
    <cellStyle name="Standard 2 4 2 4 5" xfId="4163"/>
    <cellStyle name="Standard 2 4 2 4_Kat 2" xfId="1868"/>
    <cellStyle name="Standard 2 4 2 5" xfId="598"/>
    <cellStyle name="Standard 2 4 2 5 2" xfId="1400"/>
    <cellStyle name="Standard 2 4 2 5 2 2" xfId="3761"/>
    <cellStyle name="Standard 2 4 2 5 2 2 2" xfId="6964"/>
    <cellStyle name="Standard 2 4 2 5 2 3" xfId="5363"/>
    <cellStyle name="Standard 2 4 2 5 3" xfId="2960"/>
    <cellStyle name="Standard 2 4 2 5 3 2" xfId="6164"/>
    <cellStyle name="Standard 2 4 2 5 4" xfId="4563"/>
    <cellStyle name="Standard 2 4 2 5_Kat 2" xfId="1870"/>
    <cellStyle name="Standard 2 4 2 6" xfId="678"/>
    <cellStyle name="Standard 2 4 2 6 2" xfId="1480"/>
    <cellStyle name="Standard 2 4 2 6 2 2" xfId="3841"/>
    <cellStyle name="Standard 2 4 2 6 2 2 2" xfId="7044"/>
    <cellStyle name="Standard 2 4 2 6 2 3" xfId="5443"/>
    <cellStyle name="Standard 2 4 2 6 3" xfId="3040"/>
    <cellStyle name="Standard 2 4 2 6 3 2" xfId="6244"/>
    <cellStyle name="Standard 2 4 2 6 4" xfId="4643"/>
    <cellStyle name="Standard 2 4 2 6_Kat 2" xfId="1871"/>
    <cellStyle name="Standard 2 4 2 7" xfId="358"/>
    <cellStyle name="Standard 2 4 2 7 2" xfId="1160"/>
    <cellStyle name="Standard 2 4 2 7 2 2" xfId="3521"/>
    <cellStyle name="Standard 2 4 2 7 2 2 2" xfId="6724"/>
    <cellStyle name="Standard 2 4 2 7 2 3" xfId="5123"/>
    <cellStyle name="Standard 2 4 2 7 3" xfId="2720"/>
    <cellStyle name="Standard 2 4 2 7 3 2" xfId="5924"/>
    <cellStyle name="Standard 2 4 2 7 4" xfId="4323"/>
    <cellStyle name="Standard 2 4 2 7_Kat 2" xfId="1872"/>
    <cellStyle name="Standard 2 4 2 8" xfId="840"/>
    <cellStyle name="Standard 2 4 2 8 2" xfId="3201"/>
    <cellStyle name="Standard 2 4 2 8 2 2" xfId="6404"/>
    <cellStyle name="Standard 2 4 2 8 3" xfId="4803"/>
    <cellStyle name="Standard 2 4 2 9" xfId="2400"/>
    <cellStyle name="Standard 2 4 2 9 2" xfId="5604"/>
    <cellStyle name="Standard 2 4 2_Kat 2" xfId="1853"/>
    <cellStyle name="Standard 2 4 3" xfId="58"/>
    <cellStyle name="Standard 2 4 3 2" xfId="138"/>
    <cellStyle name="Standard 2 4 3 2 2" xfId="298"/>
    <cellStyle name="Standard 2 4 3 2 2 2" xfId="778"/>
    <cellStyle name="Standard 2 4 3 2 2 2 2" xfId="1580"/>
    <cellStyle name="Standard 2 4 3 2 2 2 2 2" xfId="3941"/>
    <cellStyle name="Standard 2 4 3 2 2 2 2 2 2" xfId="7144"/>
    <cellStyle name="Standard 2 4 3 2 2 2 2 3" xfId="5543"/>
    <cellStyle name="Standard 2 4 3 2 2 2 3" xfId="3140"/>
    <cellStyle name="Standard 2 4 3 2 2 2 3 2" xfId="6344"/>
    <cellStyle name="Standard 2 4 3 2 2 2 4" xfId="4743"/>
    <cellStyle name="Standard 2 4 3 2 2 2_Kat 2" xfId="1876"/>
    <cellStyle name="Standard 2 4 3 2 2 3" xfId="1100"/>
    <cellStyle name="Standard 2 4 3 2 2 3 2" xfId="3461"/>
    <cellStyle name="Standard 2 4 3 2 2 3 2 2" xfId="6664"/>
    <cellStyle name="Standard 2 4 3 2 2 3 3" xfId="5063"/>
    <cellStyle name="Standard 2 4 3 2 2 4" xfId="2660"/>
    <cellStyle name="Standard 2 4 3 2 2 4 2" xfId="5864"/>
    <cellStyle name="Standard 2 4 3 2 2 5" xfId="4263"/>
    <cellStyle name="Standard 2 4 3 2 2_Kat 2" xfId="1875"/>
    <cellStyle name="Standard 2 4 3 2 3" xfId="458"/>
    <cellStyle name="Standard 2 4 3 2 3 2" xfId="1260"/>
    <cellStyle name="Standard 2 4 3 2 3 2 2" xfId="3621"/>
    <cellStyle name="Standard 2 4 3 2 3 2 2 2" xfId="6824"/>
    <cellStyle name="Standard 2 4 3 2 3 2 3" xfId="5223"/>
    <cellStyle name="Standard 2 4 3 2 3 3" xfId="2820"/>
    <cellStyle name="Standard 2 4 3 2 3 3 2" xfId="6024"/>
    <cellStyle name="Standard 2 4 3 2 3 4" xfId="4423"/>
    <cellStyle name="Standard 2 4 3 2 3_Kat 2" xfId="1877"/>
    <cellStyle name="Standard 2 4 3 2 4" xfId="940"/>
    <cellStyle name="Standard 2 4 3 2 4 2" xfId="3301"/>
    <cellStyle name="Standard 2 4 3 2 4 2 2" xfId="6504"/>
    <cellStyle name="Standard 2 4 3 2 4 3" xfId="4903"/>
    <cellStyle name="Standard 2 4 3 2 5" xfId="2500"/>
    <cellStyle name="Standard 2 4 3 2 5 2" xfId="5704"/>
    <cellStyle name="Standard 2 4 3 2 6" xfId="4103"/>
    <cellStyle name="Standard 2 4 3 2_Kat 2" xfId="1874"/>
    <cellStyle name="Standard 2 4 3 3" xfId="218"/>
    <cellStyle name="Standard 2 4 3 3 2" xfId="538"/>
    <cellStyle name="Standard 2 4 3 3 2 2" xfId="1340"/>
    <cellStyle name="Standard 2 4 3 3 2 2 2" xfId="3701"/>
    <cellStyle name="Standard 2 4 3 3 2 2 2 2" xfId="6904"/>
    <cellStyle name="Standard 2 4 3 3 2 2 3" xfId="5303"/>
    <cellStyle name="Standard 2 4 3 3 2 3" xfId="2900"/>
    <cellStyle name="Standard 2 4 3 3 2 3 2" xfId="6104"/>
    <cellStyle name="Standard 2 4 3 3 2 4" xfId="4503"/>
    <cellStyle name="Standard 2 4 3 3 2_Kat 2" xfId="1879"/>
    <cellStyle name="Standard 2 4 3 3 3" xfId="1020"/>
    <cellStyle name="Standard 2 4 3 3 3 2" xfId="3381"/>
    <cellStyle name="Standard 2 4 3 3 3 2 2" xfId="6584"/>
    <cellStyle name="Standard 2 4 3 3 3 3" xfId="4983"/>
    <cellStyle name="Standard 2 4 3 3 4" xfId="2580"/>
    <cellStyle name="Standard 2 4 3 3 4 2" xfId="5784"/>
    <cellStyle name="Standard 2 4 3 3 5" xfId="4183"/>
    <cellStyle name="Standard 2 4 3 3_Kat 2" xfId="1878"/>
    <cellStyle name="Standard 2 4 3 4" xfId="618"/>
    <cellStyle name="Standard 2 4 3 4 2" xfId="1420"/>
    <cellStyle name="Standard 2 4 3 4 2 2" xfId="3781"/>
    <cellStyle name="Standard 2 4 3 4 2 2 2" xfId="6984"/>
    <cellStyle name="Standard 2 4 3 4 2 3" xfId="5383"/>
    <cellStyle name="Standard 2 4 3 4 3" xfId="2980"/>
    <cellStyle name="Standard 2 4 3 4 3 2" xfId="6184"/>
    <cellStyle name="Standard 2 4 3 4 4" xfId="4583"/>
    <cellStyle name="Standard 2 4 3 4_Kat 2" xfId="1880"/>
    <cellStyle name="Standard 2 4 3 5" xfId="698"/>
    <cellStyle name="Standard 2 4 3 5 2" xfId="1500"/>
    <cellStyle name="Standard 2 4 3 5 2 2" xfId="3861"/>
    <cellStyle name="Standard 2 4 3 5 2 2 2" xfId="7064"/>
    <cellStyle name="Standard 2 4 3 5 2 3" xfId="5463"/>
    <cellStyle name="Standard 2 4 3 5 3" xfId="3060"/>
    <cellStyle name="Standard 2 4 3 5 3 2" xfId="6264"/>
    <cellStyle name="Standard 2 4 3 5 4" xfId="4663"/>
    <cellStyle name="Standard 2 4 3 5_Kat 2" xfId="1881"/>
    <cellStyle name="Standard 2 4 3 6" xfId="378"/>
    <cellStyle name="Standard 2 4 3 6 2" xfId="1180"/>
    <cellStyle name="Standard 2 4 3 6 2 2" xfId="3541"/>
    <cellStyle name="Standard 2 4 3 6 2 2 2" xfId="6744"/>
    <cellStyle name="Standard 2 4 3 6 2 3" xfId="5143"/>
    <cellStyle name="Standard 2 4 3 6 3" xfId="2740"/>
    <cellStyle name="Standard 2 4 3 6 3 2" xfId="5944"/>
    <cellStyle name="Standard 2 4 3 6 4" xfId="4343"/>
    <cellStyle name="Standard 2 4 3 6_Kat 2" xfId="1882"/>
    <cellStyle name="Standard 2 4 3 7" xfId="860"/>
    <cellStyle name="Standard 2 4 3 7 2" xfId="3221"/>
    <cellStyle name="Standard 2 4 3 7 2 2" xfId="6424"/>
    <cellStyle name="Standard 2 4 3 7 3" xfId="4823"/>
    <cellStyle name="Standard 2 4 3 8" xfId="2420"/>
    <cellStyle name="Standard 2 4 3 8 2" xfId="5624"/>
    <cellStyle name="Standard 2 4 3 9" xfId="4023"/>
    <cellStyle name="Standard 2 4 3_Kat 2" xfId="1873"/>
    <cellStyle name="Standard 2 4 4" xfId="98"/>
    <cellStyle name="Standard 2 4 4 2" xfId="258"/>
    <cellStyle name="Standard 2 4 4 2 2" xfId="738"/>
    <cellStyle name="Standard 2 4 4 2 2 2" xfId="1540"/>
    <cellStyle name="Standard 2 4 4 2 2 2 2" xfId="3901"/>
    <cellStyle name="Standard 2 4 4 2 2 2 2 2" xfId="7104"/>
    <cellStyle name="Standard 2 4 4 2 2 2 3" xfId="5503"/>
    <cellStyle name="Standard 2 4 4 2 2 3" xfId="3100"/>
    <cellStyle name="Standard 2 4 4 2 2 3 2" xfId="6304"/>
    <cellStyle name="Standard 2 4 4 2 2 4" xfId="4703"/>
    <cellStyle name="Standard 2 4 4 2 2_Kat 2" xfId="1885"/>
    <cellStyle name="Standard 2 4 4 2 3" xfId="1060"/>
    <cellStyle name="Standard 2 4 4 2 3 2" xfId="3421"/>
    <cellStyle name="Standard 2 4 4 2 3 2 2" xfId="6624"/>
    <cellStyle name="Standard 2 4 4 2 3 3" xfId="5023"/>
    <cellStyle name="Standard 2 4 4 2 4" xfId="2620"/>
    <cellStyle name="Standard 2 4 4 2 4 2" xfId="5824"/>
    <cellStyle name="Standard 2 4 4 2 5" xfId="4223"/>
    <cellStyle name="Standard 2 4 4 2_Kat 2" xfId="1884"/>
    <cellStyle name="Standard 2 4 4 3" xfId="418"/>
    <cellStyle name="Standard 2 4 4 3 2" xfId="1220"/>
    <cellStyle name="Standard 2 4 4 3 2 2" xfId="3581"/>
    <cellStyle name="Standard 2 4 4 3 2 2 2" xfId="6784"/>
    <cellStyle name="Standard 2 4 4 3 2 3" xfId="5183"/>
    <cellStyle name="Standard 2 4 4 3 3" xfId="2780"/>
    <cellStyle name="Standard 2 4 4 3 3 2" xfId="5984"/>
    <cellStyle name="Standard 2 4 4 3 4" xfId="4383"/>
    <cellStyle name="Standard 2 4 4 3_Kat 2" xfId="1886"/>
    <cellStyle name="Standard 2 4 4 4" xfId="900"/>
    <cellStyle name="Standard 2 4 4 4 2" xfId="3261"/>
    <cellStyle name="Standard 2 4 4 4 2 2" xfId="6464"/>
    <cellStyle name="Standard 2 4 4 4 3" xfId="4863"/>
    <cellStyle name="Standard 2 4 4 5" xfId="2460"/>
    <cellStyle name="Standard 2 4 4 5 2" xfId="5664"/>
    <cellStyle name="Standard 2 4 4 6" xfId="4063"/>
    <cellStyle name="Standard 2 4 4_Kat 2" xfId="1883"/>
    <cellStyle name="Standard 2 4 5" xfId="178"/>
    <cellStyle name="Standard 2 4 5 2" xfId="498"/>
    <cellStyle name="Standard 2 4 5 2 2" xfId="1300"/>
    <cellStyle name="Standard 2 4 5 2 2 2" xfId="3661"/>
    <cellStyle name="Standard 2 4 5 2 2 2 2" xfId="6864"/>
    <cellStyle name="Standard 2 4 5 2 2 3" xfId="5263"/>
    <cellStyle name="Standard 2 4 5 2 3" xfId="2860"/>
    <cellStyle name="Standard 2 4 5 2 3 2" xfId="6064"/>
    <cellStyle name="Standard 2 4 5 2 4" xfId="4463"/>
    <cellStyle name="Standard 2 4 5 2_Kat 2" xfId="1888"/>
    <cellStyle name="Standard 2 4 5 3" xfId="980"/>
    <cellStyle name="Standard 2 4 5 3 2" xfId="3341"/>
    <cellStyle name="Standard 2 4 5 3 2 2" xfId="6544"/>
    <cellStyle name="Standard 2 4 5 3 3" xfId="4943"/>
    <cellStyle name="Standard 2 4 5 4" xfId="2540"/>
    <cellStyle name="Standard 2 4 5 4 2" xfId="5744"/>
    <cellStyle name="Standard 2 4 5 5" xfId="4143"/>
    <cellStyle name="Standard 2 4 5_Kat 2" xfId="1887"/>
    <cellStyle name="Standard 2 4 6" xfId="578"/>
    <cellStyle name="Standard 2 4 6 2" xfId="1380"/>
    <cellStyle name="Standard 2 4 6 2 2" xfId="3741"/>
    <cellStyle name="Standard 2 4 6 2 2 2" xfId="6944"/>
    <cellStyle name="Standard 2 4 6 2 3" xfId="5343"/>
    <cellStyle name="Standard 2 4 6 3" xfId="2940"/>
    <cellStyle name="Standard 2 4 6 3 2" xfId="6144"/>
    <cellStyle name="Standard 2 4 6 4" xfId="4543"/>
    <cellStyle name="Standard 2 4 6_Kat 2" xfId="1889"/>
    <cellStyle name="Standard 2 4 7" xfId="658"/>
    <cellStyle name="Standard 2 4 7 2" xfId="1460"/>
    <cellStyle name="Standard 2 4 7 2 2" xfId="3821"/>
    <cellStyle name="Standard 2 4 7 2 2 2" xfId="7024"/>
    <cellStyle name="Standard 2 4 7 2 3" xfId="5423"/>
    <cellStyle name="Standard 2 4 7 3" xfId="3020"/>
    <cellStyle name="Standard 2 4 7 3 2" xfId="6224"/>
    <cellStyle name="Standard 2 4 7 4" xfId="4623"/>
    <cellStyle name="Standard 2 4 7_Kat 2" xfId="1890"/>
    <cellStyle name="Standard 2 4 8" xfId="338"/>
    <cellStyle name="Standard 2 4 8 2" xfId="1140"/>
    <cellStyle name="Standard 2 4 8 2 2" xfId="3501"/>
    <cellStyle name="Standard 2 4 8 2 2 2" xfId="6704"/>
    <cellStyle name="Standard 2 4 8 2 3" xfId="5103"/>
    <cellStyle name="Standard 2 4 8 3" xfId="2700"/>
    <cellStyle name="Standard 2 4 8 3 2" xfId="5904"/>
    <cellStyle name="Standard 2 4 8 4" xfId="4303"/>
    <cellStyle name="Standard 2 4 8_Kat 2" xfId="1891"/>
    <cellStyle name="Standard 2 4 9" xfId="820"/>
    <cellStyle name="Standard 2 4 9 2" xfId="3181"/>
    <cellStyle name="Standard 2 4 9 2 2" xfId="6384"/>
    <cellStyle name="Standard 2 4 9 3" xfId="4783"/>
    <cellStyle name="Standard 2 4_Kat 2" xfId="1852"/>
    <cellStyle name="Standard 2 5" xfId="14"/>
    <cellStyle name="Standard 2 5 10" xfId="2381"/>
    <cellStyle name="Standard 2 5 10 2" xfId="5585"/>
    <cellStyle name="Standard 2 5 11" xfId="3984"/>
    <cellStyle name="Standard 2 5 2" xfId="39"/>
    <cellStyle name="Standard 2 5 2 10" xfId="4004"/>
    <cellStyle name="Standard 2 5 2 2" xfId="79"/>
    <cellStyle name="Standard 2 5 2 2 2" xfId="159"/>
    <cellStyle name="Standard 2 5 2 2 2 2" xfId="319"/>
    <cellStyle name="Standard 2 5 2 2 2 2 2" xfId="799"/>
    <cellStyle name="Standard 2 5 2 2 2 2 2 2" xfId="1601"/>
    <cellStyle name="Standard 2 5 2 2 2 2 2 2 2" xfId="3962"/>
    <cellStyle name="Standard 2 5 2 2 2 2 2 2 2 2" xfId="7165"/>
    <cellStyle name="Standard 2 5 2 2 2 2 2 2 3" xfId="5564"/>
    <cellStyle name="Standard 2 5 2 2 2 2 2 3" xfId="3161"/>
    <cellStyle name="Standard 2 5 2 2 2 2 2 3 2" xfId="6365"/>
    <cellStyle name="Standard 2 5 2 2 2 2 2 4" xfId="4764"/>
    <cellStyle name="Standard 2 5 2 2 2 2 2_Kat 2" xfId="1897"/>
    <cellStyle name="Standard 2 5 2 2 2 2 3" xfId="1121"/>
    <cellStyle name="Standard 2 5 2 2 2 2 3 2" xfId="3482"/>
    <cellStyle name="Standard 2 5 2 2 2 2 3 2 2" xfId="6685"/>
    <cellStyle name="Standard 2 5 2 2 2 2 3 3" xfId="5084"/>
    <cellStyle name="Standard 2 5 2 2 2 2 4" xfId="2681"/>
    <cellStyle name="Standard 2 5 2 2 2 2 4 2" xfId="5885"/>
    <cellStyle name="Standard 2 5 2 2 2 2 5" xfId="4284"/>
    <cellStyle name="Standard 2 5 2 2 2 2_Kat 2" xfId="1896"/>
    <cellStyle name="Standard 2 5 2 2 2 3" xfId="479"/>
    <cellStyle name="Standard 2 5 2 2 2 3 2" xfId="1281"/>
    <cellStyle name="Standard 2 5 2 2 2 3 2 2" xfId="3642"/>
    <cellStyle name="Standard 2 5 2 2 2 3 2 2 2" xfId="6845"/>
    <cellStyle name="Standard 2 5 2 2 2 3 2 3" xfId="5244"/>
    <cellStyle name="Standard 2 5 2 2 2 3 3" xfId="2841"/>
    <cellStyle name="Standard 2 5 2 2 2 3 3 2" xfId="6045"/>
    <cellStyle name="Standard 2 5 2 2 2 3 4" xfId="4444"/>
    <cellStyle name="Standard 2 5 2 2 2 3_Kat 2" xfId="1898"/>
    <cellStyle name="Standard 2 5 2 2 2 4" xfId="961"/>
    <cellStyle name="Standard 2 5 2 2 2 4 2" xfId="3322"/>
    <cellStyle name="Standard 2 5 2 2 2 4 2 2" xfId="6525"/>
    <cellStyle name="Standard 2 5 2 2 2 4 3" xfId="4924"/>
    <cellStyle name="Standard 2 5 2 2 2 5" xfId="2521"/>
    <cellStyle name="Standard 2 5 2 2 2 5 2" xfId="5725"/>
    <cellStyle name="Standard 2 5 2 2 2 6" xfId="4124"/>
    <cellStyle name="Standard 2 5 2 2 2_Kat 2" xfId="1895"/>
    <cellStyle name="Standard 2 5 2 2 3" xfId="239"/>
    <cellStyle name="Standard 2 5 2 2 3 2" xfId="559"/>
    <cellStyle name="Standard 2 5 2 2 3 2 2" xfId="1361"/>
    <cellStyle name="Standard 2 5 2 2 3 2 2 2" xfId="3722"/>
    <cellStyle name="Standard 2 5 2 2 3 2 2 2 2" xfId="6925"/>
    <cellStyle name="Standard 2 5 2 2 3 2 2 3" xfId="5324"/>
    <cellStyle name="Standard 2 5 2 2 3 2 3" xfId="2921"/>
    <cellStyle name="Standard 2 5 2 2 3 2 3 2" xfId="6125"/>
    <cellStyle name="Standard 2 5 2 2 3 2 4" xfId="4524"/>
    <cellStyle name="Standard 2 5 2 2 3 2_Kat 2" xfId="1900"/>
    <cellStyle name="Standard 2 5 2 2 3 3" xfId="1041"/>
    <cellStyle name="Standard 2 5 2 2 3 3 2" xfId="3402"/>
    <cellStyle name="Standard 2 5 2 2 3 3 2 2" xfId="6605"/>
    <cellStyle name="Standard 2 5 2 2 3 3 3" xfId="5004"/>
    <cellStyle name="Standard 2 5 2 2 3 4" xfId="2601"/>
    <cellStyle name="Standard 2 5 2 2 3 4 2" xfId="5805"/>
    <cellStyle name="Standard 2 5 2 2 3 5" xfId="4204"/>
    <cellStyle name="Standard 2 5 2 2 3_Kat 2" xfId="1899"/>
    <cellStyle name="Standard 2 5 2 2 4" xfId="639"/>
    <cellStyle name="Standard 2 5 2 2 4 2" xfId="1441"/>
    <cellStyle name="Standard 2 5 2 2 4 2 2" xfId="3802"/>
    <cellStyle name="Standard 2 5 2 2 4 2 2 2" xfId="7005"/>
    <cellStyle name="Standard 2 5 2 2 4 2 3" xfId="5404"/>
    <cellStyle name="Standard 2 5 2 2 4 3" xfId="3001"/>
    <cellStyle name="Standard 2 5 2 2 4 3 2" xfId="6205"/>
    <cellStyle name="Standard 2 5 2 2 4 4" xfId="4604"/>
    <cellStyle name="Standard 2 5 2 2 4_Kat 2" xfId="1901"/>
    <cellStyle name="Standard 2 5 2 2 5" xfId="719"/>
    <cellStyle name="Standard 2 5 2 2 5 2" xfId="1521"/>
    <cellStyle name="Standard 2 5 2 2 5 2 2" xfId="3882"/>
    <cellStyle name="Standard 2 5 2 2 5 2 2 2" xfId="7085"/>
    <cellStyle name="Standard 2 5 2 2 5 2 3" xfId="5484"/>
    <cellStyle name="Standard 2 5 2 2 5 3" xfId="3081"/>
    <cellStyle name="Standard 2 5 2 2 5 3 2" xfId="6285"/>
    <cellStyle name="Standard 2 5 2 2 5 4" xfId="4684"/>
    <cellStyle name="Standard 2 5 2 2 5_Kat 2" xfId="1902"/>
    <cellStyle name="Standard 2 5 2 2 6" xfId="399"/>
    <cellStyle name="Standard 2 5 2 2 6 2" xfId="1201"/>
    <cellStyle name="Standard 2 5 2 2 6 2 2" xfId="3562"/>
    <cellStyle name="Standard 2 5 2 2 6 2 2 2" xfId="6765"/>
    <cellStyle name="Standard 2 5 2 2 6 2 3" xfId="5164"/>
    <cellStyle name="Standard 2 5 2 2 6 3" xfId="2761"/>
    <cellStyle name="Standard 2 5 2 2 6 3 2" xfId="5965"/>
    <cellStyle name="Standard 2 5 2 2 6 4" xfId="4364"/>
    <cellStyle name="Standard 2 5 2 2 6_Kat 2" xfId="1903"/>
    <cellStyle name="Standard 2 5 2 2 7" xfId="881"/>
    <cellStyle name="Standard 2 5 2 2 7 2" xfId="3242"/>
    <cellStyle name="Standard 2 5 2 2 7 2 2" xfId="6445"/>
    <cellStyle name="Standard 2 5 2 2 7 3" xfId="4844"/>
    <cellStyle name="Standard 2 5 2 2 8" xfId="2441"/>
    <cellStyle name="Standard 2 5 2 2 8 2" xfId="5645"/>
    <cellStyle name="Standard 2 5 2 2 9" xfId="4044"/>
    <cellStyle name="Standard 2 5 2 2_Kat 2" xfId="1894"/>
    <cellStyle name="Standard 2 5 2 3" xfId="119"/>
    <cellStyle name="Standard 2 5 2 3 2" xfId="279"/>
    <cellStyle name="Standard 2 5 2 3 2 2" xfId="759"/>
    <cellStyle name="Standard 2 5 2 3 2 2 2" xfId="1561"/>
    <cellStyle name="Standard 2 5 2 3 2 2 2 2" xfId="3922"/>
    <cellStyle name="Standard 2 5 2 3 2 2 2 2 2" xfId="7125"/>
    <cellStyle name="Standard 2 5 2 3 2 2 2 3" xfId="5524"/>
    <cellStyle name="Standard 2 5 2 3 2 2 3" xfId="3121"/>
    <cellStyle name="Standard 2 5 2 3 2 2 3 2" xfId="6325"/>
    <cellStyle name="Standard 2 5 2 3 2 2 4" xfId="4724"/>
    <cellStyle name="Standard 2 5 2 3 2 2_Kat 2" xfId="1906"/>
    <cellStyle name="Standard 2 5 2 3 2 3" xfId="1081"/>
    <cellStyle name="Standard 2 5 2 3 2 3 2" xfId="3442"/>
    <cellStyle name="Standard 2 5 2 3 2 3 2 2" xfId="6645"/>
    <cellStyle name="Standard 2 5 2 3 2 3 3" xfId="5044"/>
    <cellStyle name="Standard 2 5 2 3 2 4" xfId="2641"/>
    <cellStyle name="Standard 2 5 2 3 2 4 2" xfId="5845"/>
    <cellStyle name="Standard 2 5 2 3 2 5" xfId="4244"/>
    <cellStyle name="Standard 2 5 2 3 2_Kat 2" xfId="1905"/>
    <cellStyle name="Standard 2 5 2 3 3" xfId="439"/>
    <cellStyle name="Standard 2 5 2 3 3 2" xfId="1241"/>
    <cellStyle name="Standard 2 5 2 3 3 2 2" xfId="3602"/>
    <cellStyle name="Standard 2 5 2 3 3 2 2 2" xfId="6805"/>
    <cellStyle name="Standard 2 5 2 3 3 2 3" xfId="5204"/>
    <cellStyle name="Standard 2 5 2 3 3 3" xfId="2801"/>
    <cellStyle name="Standard 2 5 2 3 3 3 2" xfId="6005"/>
    <cellStyle name="Standard 2 5 2 3 3 4" xfId="4404"/>
    <cellStyle name="Standard 2 5 2 3 3_Kat 2" xfId="1907"/>
    <cellStyle name="Standard 2 5 2 3 4" xfId="921"/>
    <cellStyle name="Standard 2 5 2 3 4 2" xfId="3282"/>
    <cellStyle name="Standard 2 5 2 3 4 2 2" xfId="6485"/>
    <cellStyle name="Standard 2 5 2 3 4 3" xfId="4884"/>
    <cellStyle name="Standard 2 5 2 3 5" xfId="2481"/>
    <cellStyle name="Standard 2 5 2 3 5 2" xfId="5685"/>
    <cellStyle name="Standard 2 5 2 3 6" xfId="4084"/>
    <cellStyle name="Standard 2 5 2 3_Kat 2" xfId="1904"/>
    <cellStyle name="Standard 2 5 2 4" xfId="199"/>
    <cellStyle name="Standard 2 5 2 4 2" xfId="519"/>
    <cellStyle name="Standard 2 5 2 4 2 2" xfId="1321"/>
    <cellStyle name="Standard 2 5 2 4 2 2 2" xfId="3682"/>
    <cellStyle name="Standard 2 5 2 4 2 2 2 2" xfId="6885"/>
    <cellStyle name="Standard 2 5 2 4 2 2 3" xfId="5284"/>
    <cellStyle name="Standard 2 5 2 4 2 3" xfId="2881"/>
    <cellStyle name="Standard 2 5 2 4 2 3 2" xfId="6085"/>
    <cellStyle name="Standard 2 5 2 4 2 4" xfId="4484"/>
    <cellStyle name="Standard 2 5 2 4 2_Kat 2" xfId="1909"/>
    <cellStyle name="Standard 2 5 2 4 3" xfId="1001"/>
    <cellStyle name="Standard 2 5 2 4 3 2" xfId="3362"/>
    <cellStyle name="Standard 2 5 2 4 3 2 2" xfId="6565"/>
    <cellStyle name="Standard 2 5 2 4 3 3" xfId="4964"/>
    <cellStyle name="Standard 2 5 2 4 4" xfId="2561"/>
    <cellStyle name="Standard 2 5 2 4 4 2" xfId="5765"/>
    <cellStyle name="Standard 2 5 2 4 5" xfId="4164"/>
    <cellStyle name="Standard 2 5 2 4_Kat 2" xfId="1908"/>
    <cellStyle name="Standard 2 5 2 5" xfId="599"/>
    <cellStyle name="Standard 2 5 2 5 2" xfId="1401"/>
    <cellStyle name="Standard 2 5 2 5 2 2" xfId="3762"/>
    <cellStyle name="Standard 2 5 2 5 2 2 2" xfId="6965"/>
    <cellStyle name="Standard 2 5 2 5 2 3" xfId="5364"/>
    <cellStyle name="Standard 2 5 2 5 3" xfId="2961"/>
    <cellStyle name="Standard 2 5 2 5 3 2" xfId="6165"/>
    <cellStyle name="Standard 2 5 2 5 4" xfId="4564"/>
    <cellStyle name="Standard 2 5 2 5_Kat 2" xfId="1910"/>
    <cellStyle name="Standard 2 5 2 6" xfId="679"/>
    <cellStyle name="Standard 2 5 2 6 2" xfId="1481"/>
    <cellStyle name="Standard 2 5 2 6 2 2" xfId="3842"/>
    <cellStyle name="Standard 2 5 2 6 2 2 2" xfId="7045"/>
    <cellStyle name="Standard 2 5 2 6 2 3" xfId="5444"/>
    <cellStyle name="Standard 2 5 2 6 3" xfId="3041"/>
    <cellStyle name="Standard 2 5 2 6 3 2" xfId="6245"/>
    <cellStyle name="Standard 2 5 2 6 4" xfId="4644"/>
    <cellStyle name="Standard 2 5 2 6_Kat 2" xfId="1911"/>
    <cellStyle name="Standard 2 5 2 7" xfId="359"/>
    <cellStyle name="Standard 2 5 2 7 2" xfId="1161"/>
    <cellStyle name="Standard 2 5 2 7 2 2" xfId="3522"/>
    <cellStyle name="Standard 2 5 2 7 2 2 2" xfId="6725"/>
    <cellStyle name="Standard 2 5 2 7 2 3" xfId="5124"/>
    <cellStyle name="Standard 2 5 2 7 3" xfId="2721"/>
    <cellStyle name="Standard 2 5 2 7 3 2" xfId="5925"/>
    <cellStyle name="Standard 2 5 2 7 4" xfId="4324"/>
    <cellStyle name="Standard 2 5 2 7_Kat 2" xfId="1912"/>
    <cellStyle name="Standard 2 5 2 8" xfId="841"/>
    <cellStyle name="Standard 2 5 2 8 2" xfId="3202"/>
    <cellStyle name="Standard 2 5 2 8 2 2" xfId="6405"/>
    <cellStyle name="Standard 2 5 2 8 3" xfId="4804"/>
    <cellStyle name="Standard 2 5 2 9" xfId="2401"/>
    <cellStyle name="Standard 2 5 2 9 2" xfId="5605"/>
    <cellStyle name="Standard 2 5 2_Kat 2" xfId="1893"/>
    <cellStyle name="Standard 2 5 3" xfId="59"/>
    <cellStyle name="Standard 2 5 3 2" xfId="139"/>
    <cellStyle name="Standard 2 5 3 2 2" xfId="299"/>
    <cellStyle name="Standard 2 5 3 2 2 2" xfId="779"/>
    <cellStyle name="Standard 2 5 3 2 2 2 2" xfId="1581"/>
    <cellStyle name="Standard 2 5 3 2 2 2 2 2" xfId="3942"/>
    <cellStyle name="Standard 2 5 3 2 2 2 2 2 2" xfId="7145"/>
    <cellStyle name="Standard 2 5 3 2 2 2 2 3" xfId="5544"/>
    <cellStyle name="Standard 2 5 3 2 2 2 3" xfId="3141"/>
    <cellStyle name="Standard 2 5 3 2 2 2 3 2" xfId="6345"/>
    <cellStyle name="Standard 2 5 3 2 2 2 4" xfId="4744"/>
    <cellStyle name="Standard 2 5 3 2 2 2_Kat 2" xfId="1916"/>
    <cellStyle name="Standard 2 5 3 2 2 3" xfId="1101"/>
    <cellStyle name="Standard 2 5 3 2 2 3 2" xfId="3462"/>
    <cellStyle name="Standard 2 5 3 2 2 3 2 2" xfId="6665"/>
    <cellStyle name="Standard 2 5 3 2 2 3 3" xfId="5064"/>
    <cellStyle name="Standard 2 5 3 2 2 4" xfId="2661"/>
    <cellStyle name="Standard 2 5 3 2 2 4 2" xfId="5865"/>
    <cellStyle name="Standard 2 5 3 2 2 5" xfId="4264"/>
    <cellStyle name="Standard 2 5 3 2 2_Kat 2" xfId="1915"/>
    <cellStyle name="Standard 2 5 3 2 3" xfId="459"/>
    <cellStyle name="Standard 2 5 3 2 3 2" xfId="1261"/>
    <cellStyle name="Standard 2 5 3 2 3 2 2" xfId="3622"/>
    <cellStyle name="Standard 2 5 3 2 3 2 2 2" xfId="6825"/>
    <cellStyle name="Standard 2 5 3 2 3 2 3" xfId="5224"/>
    <cellStyle name="Standard 2 5 3 2 3 3" xfId="2821"/>
    <cellStyle name="Standard 2 5 3 2 3 3 2" xfId="6025"/>
    <cellStyle name="Standard 2 5 3 2 3 4" xfId="4424"/>
    <cellStyle name="Standard 2 5 3 2 3_Kat 2" xfId="1917"/>
    <cellStyle name="Standard 2 5 3 2 4" xfId="941"/>
    <cellStyle name="Standard 2 5 3 2 4 2" xfId="3302"/>
    <cellStyle name="Standard 2 5 3 2 4 2 2" xfId="6505"/>
    <cellStyle name="Standard 2 5 3 2 4 3" xfId="4904"/>
    <cellStyle name="Standard 2 5 3 2 5" xfId="2501"/>
    <cellStyle name="Standard 2 5 3 2 5 2" xfId="5705"/>
    <cellStyle name="Standard 2 5 3 2 6" xfId="4104"/>
    <cellStyle name="Standard 2 5 3 2_Kat 2" xfId="1914"/>
    <cellStyle name="Standard 2 5 3 3" xfId="219"/>
    <cellStyle name="Standard 2 5 3 3 2" xfId="539"/>
    <cellStyle name="Standard 2 5 3 3 2 2" xfId="1341"/>
    <cellStyle name="Standard 2 5 3 3 2 2 2" xfId="3702"/>
    <cellStyle name="Standard 2 5 3 3 2 2 2 2" xfId="6905"/>
    <cellStyle name="Standard 2 5 3 3 2 2 3" xfId="5304"/>
    <cellStyle name="Standard 2 5 3 3 2 3" xfId="2901"/>
    <cellStyle name="Standard 2 5 3 3 2 3 2" xfId="6105"/>
    <cellStyle name="Standard 2 5 3 3 2 4" xfId="4504"/>
    <cellStyle name="Standard 2 5 3 3 2_Kat 2" xfId="1919"/>
    <cellStyle name="Standard 2 5 3 3 3" xfId="1021"/>
    <cellStyle name="Standard 2 5 3 3 3 2" xfId="3382"/>
    <cellStyle name="Standard 2 5 3 3 3 2 2" xfId="6585"/>
    <cellStyle name="Standard 2 5 3 3 3 3" xfId="4984"/>
    <cellStyle name="Standard 2 5 3 3 4" xfId="2581"/>
    <cellStyle name="Standard 2 5 3 3 4 2" xfId="5785"/>
    <cellStyle name="Standard 2 5 3 3 5" xfId="4184"/>
    <cellStyle name="Standard 2 5 3 3_Kat 2" xfId="1918"/>
    <cellStyle name="Standard 2 5 3 4" xfId="619"/>
    <cellStyle name="Standard 2 5 3 4 2" xfId="1421"/>
    <cellStyle name="Standard 2 5 3 4 2 2" xfId="3782"/>
    <cellStyle name="Standard 2 5 3 4 2 2 2" xfId="6985"/>
    <cellStyle name="Standard 2 5 3 4 2 3" xfId="5384"/>
    <cellStyle name="Standard 2 5 3 4 3" xfId="2981"/>
    <cellStyle name="Standard 2 5 3 4 3 2" xfId="6185"/>
    <cellStyle name="Standard 2 5 3 4 4" xfId="4584"/>
    <cellStyle name="Standard 2 5 3 4_Kat 2" xfId="1920"/>
    <cellStyle name="Standard 2 5 3 5" xfId="699"/>
    <cellStyle name="Standard 2 5 3 5 2" xfId="1501"/>
    <cellStyle name="Standard 2 5 3 5 2 2" xfId="3862"/>
    <cellStyle name="Standard 2 5 3 5 2 2 2" xfId="7065"/>
    <cellStyle name="Standard 2 5 3 5 2 3" xfId="5464"/>
    <cellStyle name="Standard 2 5 3 5 3" xfId="3061"/>
    <cellStyle name="Standard 2 5 3 5 3 2" xfId="6265"/>
    <cellStyle name="Standard 2 5 3 5 4" xfId="4664"/>
    <cellStyle name="Standard 2 5 3 5_Kat 2" xfId="1921"/>
    <cellStyle name="Standard 2 5 3 6" xfId="379"/>
    <cellStyle name="Standard 2 5 3 6 2" xfId="1181"/>
    <cellStyle name="Standard 2 5 3 6 2 2" xfId="3542"/>
    <cellStyle name="Standard 2 5 3 6 2 2 2" xfId="6745"/>
    <cellStyle name="Standard 2 5 3 6 2 3" xfId="5144"/>
    <cellStyle name="Standard 2 5 3 6 3" xfId="2741"/>
    <cellStyle name="Standard 2 5 3 6 3 2" xfId="5945"/>
    <cellStyle name="Standard 2 5 3 6 4" xfId="4344"/>
    <cellStyle name="Standard 2 5 3 6_Kat 2" xfId="1922"/>
    <cellStyle name="Standard 2 5 3 7" xfId="861"/>
    <cellStyle name="Standard 2 5 3 7 2" xfId="3222"/>
    <cellStyle name="Standard 2 5 3 7 2 2" xfId="6425"/>
    <cellStyle name="Standard 2 5 3 7 3" xfId="4824"/>
    <cellStyle name="Standard 2 5 3 8" xfId="2421"/>
    <cellStyle name="Standard 2 5 3 8 2" xfId="5625"/>
    <cellStyle name="Standard 2 5 3 9" xfId="4024"/>
    <cellStyle name="Standard 2 5 3_Kat 2" xfId="1913"/>
    <cellStyle name="Standard 2 5 4" xfId="99"/>
    <cellStyle name="Standard 2 5 4 2" xfId="259"/>
    <cellStyle name="Standard 2 5 4 2 2" xfId="739"/>
    <cellStyle name="Standard 2 5 4 2 2 2" xfId="1541"/>
    <cellStyle name="Standard 2 5 4 2 2 2 2" xfId="3902"/>
    <cellStyle name="Standard 2 5 4 2 2 2 2 2" xfId="7105"/>
    <cellStyle name="Standard 2 5 4 2 2 2 3" xfId="5504"/>
    <cellStyle name="Standard 2 5 4 2 2 3" xfId="3101"/>
    <cellStyle name="Standard 2 5 4 2 2 3 2" xfId="6305"/>
    <cellStyle name="Standard 2 5 4 2 2 4" xfId="4704"/>
    <cellStyle name="Standard 2 5 4 2 2_Kat 2" xfId="1925"/>
    <cellStyle name="Standard 2 5 4 2 3" xfId="1061"/>
    <cellStyle name="Standard 2 5 4 2 3 2" xfId="3422"/>
    <cellStyle name="Standard 2 5 4 2 3 2 2" xfId="6625"/>
    <cellStyle name="Standard 2 5 4 2 3 3" xfId="5024"/>
    <cellStyle name="Standard 2 5 4 2 4" xfId="2621"/>
    <cellStyle name="Standard 2 5 4 2 4 2" xfId="5825"/>
    <cellStyle name="Standard 2 5 4 2 5" xfId="4224"/>
    <cellStyle name="Standard 2 5 4 2_Kat 2" xfId="1924"/>
    <cellStyle name="Standard 2 5 4 3" xfId="419"/>
    <cellStyle name="Standard 2 5 4 3 2" xfId="1221"/>
    <cellStyle name="Standard 2 5 4 3 2 2" xfId="3582"/>
    <cellStyle name="Standard 2 5 4 3 2 2 2" xfId="6785"/>
    <cellStyle name="Standard 2 5 4 3 2 3" xfId="5184"/>
    <cellStyle name="Standard 2 5 4 3 3" xfId="2781"/>
    <cellStyle name="Standard 2 5 4 3 3 2" xfId="5985"/>
    <cellStyle name="Standard 2 5 4 3 4" xfId="4384"/>
    <cellStyle name="Standard 2 5 4 3_Kat 2" xfId="1926"/>
    <cellStyle name="Standard 2 5 4 4" xfId="901"/>
    <cellStyle name="Standard 2 5 4 4 2" xfId="3262"/>
    <cellStyle name="Standard 2 5 4 4 2 2" xfId="6465"/>
    <cellStyle name="Standard 2 5 4 4 3" xfId="4864"/>
    <cellStyle name="Standard 2 5 4 5" xfId="2461"/>
    <cellStyle name="Standard 2 5 4 5 2" xfId="5665"/>
    <cellStyle name="Standard 2 5 4 6" xfId="4064"/>
    <cellStyle name="Standard 2 5 4_Kat 2" xfId="1923"/>
    <cellStyle name="Standard 2 5 5" xfId="179"/>
    <cellStyle name="Standard 2 5 5 2" xfId="499"/>
    <cellStyle name="Standard 2 5 5 2 2" xfId="1301"/>
    <cellStyle name="Standard 2 5 5 2 2 2" xfId="3662"/>
    <cellStyle name="Standard 2 5 5 2 2 2 2" xfId="6865"/>
    <cellStyle name="Standard 2 5 5 2 2 3" xfId="5264"/>
    <cellStyle name="Standard 2 5 5 2 3" xfId="2861"/>
    <cellStyle name="Standard 2 5 5 2 3 2" xfId="6065"/>
    <cellStyle name="Standard 2 5 5 2 4" xfId="4464"/>
    <cellStyle name="Standard 2 5 5 2_Kat 2" xfId="1928"/>
    <cellStyle name="Standard 2 5 5 3" xfId="981"/>
    <cellStyle name="Standard 2 5 5 3 2" xfId="3342"/>
    <cellStyle name="Standard 2 5 5 3 2 2" xfId="6545"/>
    <cellStyle name="Standard 2 5 5 3 3" xfId="4944"/>
    <cellStyle name="Standard 2 5 5 4" xfId="2541"/>
    <cellStyle name="Standard 2 5 5 4 2" xfId="5745"/>
    <cellStyle name="Standard 2 5 5 5" xfId="4144"/>
    <cellStyle name="Standard 2 5 5_Kat 2" xfId="1927"/>
    <cellStyle name="Standard 2 5 6" xfId="579"/>
    <cellStyle name="Standard 2 5 6 2" xfId="1381"/>
    <cellStyle name="Standard 2 5 6 2 2" xfId="3742"/>
    <cellStyle name="Standard 2 5 6 2 2 2" xfId="6945"/>
    <cellStyle name="Standard 2 5 6 2 3" xfId="5344"/>
    <cellStyle name="Standard 2 5 6 3" xfId="2941"/>
    <cellStyle name="Standard 2 5 6 3 2" xfId="6145"/>
    <cellStyle name="Standard 2 5 6 4" xfId="4544"/>
    <cellStyle name="Standard 2 5 6_Kat 2" xfId="1929"/>
    <cellStyle name="Standard 2 5 7" xfId="659"/>
    <cellStyle name="Standard 2 5 7 2" xfId="1461"/>
    <cellStyle name="Standard 2 5 7 2 2" xfId="3822"/>
    <cellStyle name="Standard 2 5 7 2 2 2" xfId="7025"/>
    <cellStyle name="Standard 2 5 7 2 3" xfId="5424"/>
    <cellStyle name="Standard 2 5 7 3" xfId="3021"/>
    <cellStyle name="Standard 2 5 7 3 2" xfId="6225"/>
    <cellStyle name="Standard 2 5 7 4" xfId="4624"/>
    <cellStyle name="Standard 2 5 7_Kat 2" xfId="1930"/>
    <cellStyle name="Standard 2 5 8" xfId="339"/>
    <cellStyle name="Standard 2 5 8 2" xfId="1141"/>
    <cellStyle name="Standard 2 5 8 2 2" xfId="3502"/>
    <cellStyle name="Standard 2 5 8 2 2 2" xfId="6705"/>
    <cellStyle name="Standard 2 5 8 2 3" xfId="5104"/>
    <cellStyle name="Standard 2 5 8 3" xfId="2701"/>
    <cellStyle name="Standard 2 5 8 3 2" xfId="5905"/>
    <cellStyle name="Standard 2 5 8 4" xfId="4304"/>
    <cellStyle name="Standard 2 5 8_Kat 2" xfId="1931"/>
    <cellStyle name="Standard 2 5 9" xfId="821"/>
    <cellStyle name="Standard 2 5 9 2" xfId="3182"/>
    <cellStyle name="Standard 2 5 9 2 2" xfId="6385"/>
    <cellStyle name="Standard 2 5 9 3" xfId="4784"/>
    <cellStyle name="Standard 2 5_Kat 2" xfId="1892"/>
    <cellStyle name="Standard 2 6" xfId="24"/>
    <cellStyle name="Standard 2 6 10" xfId="2388"/>
    <cellStyle name="Standard 2 6 10 2" xfId="5592"/>
    <cellStyle name="Standard 2 6 11" xfId="3991"/>
    <cellStyle name="Standard 2 6 2" xfId="46"/>
    <cellStyle name="Standard 2 6 2 10" xfId="4011"/>
    <cellStyle name="Standard 2 6 2 2" xfId="86"/>
    <cellStyle name="Standard 2 6 2 2 2" xfId="166"/>
    <cellStyle name="Standard 2 6 2 2 2 2" xfId="326"/>
    <cellStyle name="Standard 2 6 2 2 2 2 2" xfId="806"/>
    <cellStyle name="Standard 2 6 2 2 2 2 2 2" xfId="1608"/>
    <cellStyle name="Standard 2 6 2 2 2 2 2 2 2" xfId="3969"/>
    <cellStyle name="Standard 2 6 2 2 2 2 2 2 2 2" xfId="7172"/>
    <cellStyle name="Standard 2 6 2 2 2 2 2 2 3" xfId="5571"/>
    <cellStyle name="Standard 2 6 2 2 2 2 2 3" xfId="3168"/>
    <cellStyle name="Standard 2 6 2 2 2 2 2 3 2" xfId="6372"/>
    <cellStyle name="Standard 2 6 2 2 2 2 2 4" xfId="4771"/>
    <cellStyle name="Standard 2 6 2 2 2 2 2_Kat 2" xfId="1937"/>
    <cellStyle name="Standard 2 6 2 2 2 2 3" xfId="1128"/>
    <cellStyle name="Standard 2 6 2 2 2 2 3 2" xfId="3489"/>
    <cellStyle name="Standard 2 6 2 2 2 2 3 2 2" xfId="6692"/>
    <cellStyle name="Standard 2 6 2 2 2 2 3 3" xfId="5091"/>
    <cellStyle name="Standard 2 6 2 2 2 2 4" xfId="2688"/>
    <cellStyle name="Standard 2 6 2 2 2 2 4 2" xfId="5892"/>
    <cellStyle name="Standard 2 6 2 2 2 2 5" xfId="4291"/>
    <cellStyle name="Standard 2 6 2 2 2 2_Kat 2" xfId="1936"/>
    <cellStyle name="Standard 2 6 2 2 2 3" xfId="486"/>
    <cellStyle name="Standard 2 6 2 2 2 3 2" xfId="1288"/>
    <cellStyle name="Standard 2 6 2 2 2 3 2 2" xfId="3649"/>
    <cellStyle name="Standard 2 6 2 2 2 3 2 2 2" xfId="6852"/>
    <cellStyle name="Standard 2 6 2 2 2 3 2 3" xfId="5251"/>
    <cellStyle name="Standard 2 6 2 2 2 3 3" xfId="2848"/>
    <cellStyle name="Standard 2 6 2 2 2 3 3 2" xfId="6052"/>
    <cellStyle name="Standard 2 6 2 2 2 3 4" xfId="4451"/>
    <cellStyle name="Standard 2 6 2 2 2 3_Kat 2" xfId="1938"/>
    <cellStyle name="Standard 2 6 2 2 2 4" xfId="968"/>
    <cellStyle name="Standard 2 6 2 2 2 4 2" xfId="3329"/>
    <cellStyle name="Standard 2 6 2 2 2 4 2 2" xfId="6532"/>
    <cellStyle name="Standard 2 6 2 2 2 4 3" xfId="4931"/>
    <cellStyle name="Standard 2 6 2 2 2 5" xfId="2528"/>
    <cellStyle name="Standard 2 6 2 2 2 5 2" xfId="5732"/>
    <cellStyle name="Standard 2 6 2 2 2 6" xfId="4131"/>
    <cellStyle name="Standard 2 6 2 2 2_Kat 2" xfId="1935"/>
    <cellStyle name="Standard 2 6 2 2 3" xfId="246"/>
    <cellStyle name="Standard 2 6 2 2 3 2" xfId="566"/>
    <cellStyle name="Standard 2 6 2 2 3 2 2" xfId="1368"/>
    <cellStyle name="Standard 2 6 2 2 3 2 2 2" xfId="3729"/>
    <cellStyle name="Standard 2 6 2 2 3 2 2 2 2" xfId="6932"/>
    <cellStyle name="Standard 2 6 2 2 3 2 2 3" xfId="5331"/>
    <cellStyle name="Standard 2 6 2 2 3 2 3" xfId="2928"/>
    <cellStyle name="Standard 2 6 2 2 3 2 3 2" xfId="6132"/>
    <cellStyle name="Standard 2 6 2 2 3 2 4" xfId="4531"/>
    <cellStyle name="Standard 2 6 2 2 3 2_Kat 2" xfId="1940"/>
    <cellStyle name="Standard 2 6 2 2 3 3" xfId="1048"/>
    <cellStyle name="Standard 2 6 2 2 3 3 2" xfId="3409"/>
    <cellStyle name="Standard 2 6 2 2 3 3 2 2" xfId="6612"/>
    <cellStyle name="Standard 2 6 2 2 3 3 3" xfId="5011"/>
    <cellStyle name="Standard 2 6 2 2 3 4" xfId="2608"/>
    <cellStyle name="Standard 2 6 2 2 3 4 2" xfId="5812"/>
    <cellStyle name="Standard 2 6 2 2 3 5" xfId="4211"/>
    <cellStyle name="Standard 2 6 2 2 3_Kat 2" xfId="1939"/>
    <cellStyle name="Standard 2 6 2 2 4" xfId="646"/>
    <cellStyle name="Standard 2 6 2 2 4 2" xfId="1448"/>
    <cellStyle name="Standard 2 6 2 2 4 2 2" xfId="3809"/>
    <cellStyle name="Standard 2 6 2 2 4 2 2 2" xfId="7012"/>
    <cellStyle name="Standard 2 6 2 2 4 2 3" xfId="5411"/>
    <cellStyle name="Standard 2 6 2 2 4 3" xfId="3008"/>
    <cellStyle name="Standard 2 6 2 2 4 3 2" xfId="6212"/>
    <cellStyle name="Standard 2 6 2 2 4 4" xfId="4611"/>
    <cellStyle name="Standard 2 6 2 2 4_Kat 2" xfId="1941"/>
    <cellStyle name="Standard 2 6 2 2 5" xfId="726"/>
    <cellStyle name="Standard 2 6 2 2 5 2" xfId="1528"/>
    <cellStyle name="Standard 2 6 2 2 5 2 2" xfId="3889"/>
    <cellStyle name="Standard 2 6 2 2 5 2 2 2" xfId="7092"/>
    <cellStyle name="Standard 2 6 2 2 5 2 3" xfId="5491"/>
    <cellStyle name="Standard 2 6 2 2 5 3" xfId="3088"/>
    <cellStyle name="Standard 2 6 2 2 5 3 2" xfId="6292"/>
    <cellStyle name="Standard 2 6 2 2 5 4" xfId="4691"/>
    <cellStyle name="Standard 2 6 2 2 5_Kat 2" xfId="1942"/>
    <cellStyle name="Standard 2 6 2 2 6" xfId="406"/>
    <cellStyle name="Standard 2 6 2 2 6 2" xfId="1208"/>
    <cellStyle name="Standard 2 6 2 2 6 2 2" xfId="3569"/>
    <cellStyle name="Standard 2 6 2 2 6 2 2 2" xfId="6772"/>
    <cellStyle name="Standard 2 6 2 2 6 2 3" xfId="5171"/>
    <cellStyle name="Standard 2 6 2 2 6 3" xfId="2768"/>
    <cellStyle name="Standard 2 6 2 2 6 3 2" xfId="5972"/>
    <cellStyle name="Standard 2 6 2 2 6 4" xfId="4371"/>
    <cellStyle name="Standard 2 6 2 2 6_Kat 2" xfId="1943"/>
    <cellStyle name="Standard 2 6 2 2 7" xfId="888"/>
    <cellStyle name="Standard 2 6 2 2 7 2" xfId="3249"/>
    <cellStyle name="Standard 2 6 2 2 7 2 2" xfId="6452"/>
    <cellStyle name="Standard 2 6 2 2 7 3" xfId="4851"/>
    <cellStyle name="Standard 2 6 2 2 8" xfId="2448"/>
    <cellStyle name="Standard 2 6 2 2 8 2" xfId="5652"/>
    <cellStyle name="Standard 2 6 2 2 9" xfId="4051"/>
    <cellStyle name="Standard 2 6 2 2_Kat 2" xfId="1934"/>
    <cellStyle name="Standard 2 6 2 3" xfId="126"/>
    <cellStyle name="Standard 2 6 2 3 2" xfId="286"/>
    <cellStyle name="Standard 2 6 2 3 2 2" xfId="766"/>
    <cellStyle name="Standard 2 6 2 3 2 2 2" xfId="1568"/>
    <cellStyle name="Standard 2 6 2 3 2 2 2 2" xfId="3929"/>
    <cellStyle name="Standard 2 6 2 3 2 2 2 2 2" xfId="7132"/>
    <cellStyle name="Standard 2 6 2 3 2 2 2 3" xfId="5531"/>
    <cellStyle name="Standard 2 6 2 3 2 2 3" xfId="3128"/>
    <cellStyle name="Standard 2 6 2 3 2 2 3 2" xfId="6332"/>
    <cellStyle name="Standard 2 6 2 3 2 2 4" xfId="4731"/>
    <cellStyle name="Standard 2 6 2 3 2 2_Kat 2" xfId="1946"/>
    <cellStyle name="Standard 2 6 2 3 2 3" xfId="1088"/>
    <cellStyle name="Standard 2 6 2 3 2 3 2" xfId="3449"/>
    <cellStyle name="Standard 2 6 2 3 2 3 2 2" xfId="6652"/>
    <cellStyle name="Standard 2 6 2 3 2 3 3" xfId="5051"/>
    <cellStyle name="Standard 2 6 2 3 2 4" xfId="2648"/>
    <cellStyle name="Standard 2 6 2 3 2 4 2" xfId="5852"/>
    <cellStyle name="Standard 2 6 2 3 2 5" xfId="4251"/>
    <cellStyle name="Standard 2 6 2 3 2_Kat 2" xfId="1945"/>
    <cellStyle name="Standard 2 6 2 3 3" xfId="446"/>
    <cellStyle name="Standard 2 6 2 3 3 2" xfId="1248"/>
    <cellStyle name="Standard 2 6 2 3 3 2 2" xfId="3609"/>
    <cellStyle name="Standard 2 6 2 3 3 2 2 2" xfId="6812"/>
    <cellStyle name="Standard 2 6 2 3 3 2 3" xfId="5211"/>
    <cellStyle name="Standard 2 6 2 3 3 3" xfId="2808"/>
    <cellStyle name="Standard 2 6 2 3 3 3 2" xfId="6012"/>
    <cellStyle name="Standard 2 6 2 3 3 4" xfId="4411"/>
    <cellStyle name="Standard 2 6 2 3 3_Kat 2" xfId="1947"/>
    <cellStyle name="Standard 2 6 2 3 4" xfId="928"/>
    <cellStyle name="Standard 2 6 2 3 4 2" xfId="3289"/>
    <cellStyle name="Standard 2 6 2 3 4 2 2" xfId="6492"/>
    <cellStyle name="Standard 2 6 2 3 4 3" xfId="4891"/>
    <cellStyle name="Standard 2 6 2 3 5" xfId="2488"/>
    <cellStyle name="Standard 2 6 2 3 5 2" xfId="5692"/>
    <cellStyle name="Standard 2 6 2 3 6" xfId="4091"/>
    <cellStyle name="Standard 2 6 2 3_Kat 2" xfId="1944"/>
    <cellStyle name="Standard 2 6 2 4" xfId="206"/>
    <cellStyle name="Standard 2 6 2 4 2" xfId="526"/>
    <cellStyle name="Standard 2 6 2 4 2 2" xfId="1328"/>
    <cellStyle name="Standard 2 6 2 4 2 2 2" xfId="3689"/>
    <cellStyle name="Standard 2 6 2 4 2 2 2 2" xfId="6892"/>
    <cellStyle name="Standard 2 6 2 4 2 2 3" xfId="5291"/>
    <cellStyle name="Standard 2 6 2 4 2 3" xfId="2888"/>
    <cellStyle name="Standard 2 6 2 4 2 3 2" xfId="6092"/>
    <cellStyle name="Standard 2 6 2 4 2 4" xfId="4491"/>
    <cellStyle name="Standard 2 6 2 4 2_Kat 2" xfId="1949"/>
    <cellStyle name="Standard 2 6 2 4 3" xfId="1008"/>
    <cellStyle name="Standard 2 6 2 4 3 2" xfId="3369"/>
    <cellStyle name="Standard 2 6 2 4 3 2 2" xfId="6572"/>
    <cellStyle name="Standard 2 6 2 4 3 3" xfId="4971"/>
    <cellStyle name="Standard 2 6 2 4 4" xfId="2568"/>
    <cellStyle name="Standard 2 6 2 4 4 2" xfId="5772"/>
    <cellStyle name="Standard 2 6 2 4 5" xfId="4171"/>
    <cellStyle name="Standard 2 6 2 4_Kat 2" xfId="1948"/>
    <cellStyle name="Standard 2 6 2 5" xfId="606"/>
    <cellStyle name="Standard 2 6 2 5 2" xfId="1408"/>
    <cellStyle name="Standard 2 6 2 5 2 2" xfId="3769"/>
    <cellStyle name="Standard 2 6 2 5 2 2 2" xfId="6972"/>
    <cellStyle name="Standard 2 6 2 5 2 3" xfId="5371"/>
    <cellStyle name="Standard 2 6 2 5 3" xfId="2968"/>
    <cellStyle name="Standard 2 6 2 5 3 2" xfId="6172"/>
    <cellStyle name="Standard 2 6 2 5 4" xfId="4571"/>
    <cellStyle name="Standard 2 6 2 5_Kat 2" xfId="1950"/>
    <cellStyle name="Standard 2 6 2 6" xfId="686"/>
    <cellStyle name="Standard 2 6 2 6 2" xfId="1488"/>
    <cellStyle name="Standard 2 6 2 6 2 2" xfId="3849"/>
    <cellStyle name="Standard 2 6 2 6 2 2 2" xfId="7052"/>
    <cellStyle name="Standard 2 6 2 6 2 3" xfId="5451"/>
    <cellStyle name="Standard 2 6 2 6 3" xfId="3048"/>
    <cellStyle name="Standard 2 6 2 6 3 2" xfId="6252"/>
    <cellStyle name="Standard 2 6 2 6 4" xfId="4651"/>
    <cellStyle name="Standard 2 6 2 6_Kat 2" xfId="1951"/>
    <cellStyle name="Standard 2 6 2 7" xfId="366"/>
    <cellStyle name="Standard 2 6 2 7 2" xfId="1168"/>
    <cellStyle name="Standard 2 6 2 7 2 2" xfId="3529"/>
    <cellStyle name="Standard 2 6 2 7 2 2 2" xfId="6732"/>
    <cellStyle name="Standard 2 6 2 7 2 3" xfId="5131"/>
    <cellStyle name="Standard 2 6 2 7 3" xfId="2728"/>
    <cellStyle name="Standard 2 6 2 7 3 2" xfId="5932"/>
    <cellStyle name="Standard 2 6 2 7 4" xfId="4331"/>
    <cellStyle name="Standard 2 6 2 7_Kat 2" xfId="1952"/>
    <cellStyle name="Standard 2 6 2 8" xfId="848"/>
    <cellStyle name="Standard 2 6 2 8 2" xfId="3209"/>
    <cellStyle name="Standard 2 6 2 8 2 2" xfId="6412"/>
    <cellStyle name="Standard 2 6 2 8 3" xfId="4811"/>
    <cellStyle name="Standard 2 6 2 9" xfId="2408"/>
    <cellStyle name="Standard 2 6 2 9 2" xfId="5612"/>
    <cellStyle name="Standard 2 6 2_Kat 2" xfId="1933"/>
    <cellStyle name="Standard 2 6 3" xfId="66"/>
    <cellStyle name="Standard 2 6 3 2" xfId="146"/>
    <cellStyle name="Standard 2 6 3 2 2" xfId="306"/>
    <cellStyle name="Standard 2 6 3 2 2 2" xfId="786"/>
    <cellStyle name="Standard 2 6 3 2 2 2 2" xfId="1588"/>
    <cellStyle name="Standard 2 6 3 2 2 2 2 2" xfId="3949"/>
    <cellStyle name="Standard 2 6 3 2 2 2 2 2 2" xfId="7152"/>
    <cellStyle name="Standard 2 6 3 2 2 2 2 3" xfId="5551"/>
    <cellStyle name="Standard 2 6 3 2 2 2 3" xfId="3148"/>
    <cellStyle name="Standard 2 6 3 2 2 2 3 2" xfId="6352"/>
    <cellStyle name="Standard 2 6 3 2 2 2 4" xfId="4751"/>
    <cellStyle name="Standard 2 6 3 2 2 2_Kat 2" xfId="1956"/>
    <cellStyle name="Standard 2 6 3 2 2 3" xfId="1108"/>
    <cellStyle name="Standard 2 6 3 2 2 3 2" xfId="3469"/>
    <cellStyle name="Standard 2 6 3 2 2 3 2 2" xfId="6672"/>
    <cellStyle name="Standard 2 6 3 2 2 3 3" xfId="5071"/>
    <cellStyle name="Standard 2 6 3 2 2 4" xfId="2668"/>
    <cellStyle name="Standard 2 6 3 2 2 4 2" xfId="5872"/>
    <cellStyle name="Standard 2 6 3 2 2 5" xfId="4271"/>
    <cellStyle name="Standard 2 6 3 2 2_Kat 2" xfId="1955"/>
    <cellStyle name="Standard 2 6 3 2 3" xfId="466"/>
    <cellStyle name="Standard 2 6 3 2 3 2" xfId="1268"/>
    <cellStyle name="Standard 2 6 3 2 3 2 2" xfId="3629"/>
    <cellStyle name="Standard 2 6 3 2 3 2 2 2" xfId="6832"/>
    <cellStyle name="Standard 2 6 3 2 3 2 3" xfId="5231"/>
    <cellStyle name="Standard 2 6 3 2 3 3" xfId="2828"/>
    <cellStyle name="Standard 2 6 3 2 3 3 2" xfId="6032"/>
    <cellStyle name="Standard 2 6 3 2 3 4" xfId="4431"/>
    <cellStyle name="Standard 2 6 3 2 3_Kat 2" xfId="1957"/>
    <cellStyle name="Standard 2 6 3 2 4" xfId="948"/>
    <cellStyle name="Standard 2 6 3 2 4 2" xfId="3309"/>
    <cellStyle name="Standard 2 6 3 2 4 2 2" xfId="6512"/>
    <cellStyle name="Standard 2 6 3 2 4 3" xfId="4911"/>
    <cellStyle name="Standard 2 6 3 2 5" xfId="2508"/>
    <cellStyle name="Standard 2 6 3 2 5 2" xfId="5712"/>
    <cellStyle name="Standard 2 6 3 2 6" xfId="4111"/>
    <cellStyle name="Standard 2 6 3 2_Kat 2" xfId="1954"/>
    <cellStyle name="Standard 2 6 3 3" xfId="226"/>
    <cellStyle name="Standard 2 6 3 3 2" xfId="546"/>
    <cellStyle name="Standard 2 6 3 3 2 2" xfId="1348"/>
    <cellStyle name="Standard 2 6 3 3 2 2 2" xfId="3709"/>
    <cellStyle name="Standard 2 6 3 3 2 2 2 2" xfId="6912"/>
    <cellStyle name="Standard 2 6 3 3 2 2 3" xfId="5311"/>
    <cellStyle name="Standard 2 6 3 3 2 3" xfId="2908"/>
    <cellStyle name="Standard 2 6 3 3 2 3 2" xfId="6112"/>
    <cellStyle name="Standard 2 6 3 3 2 4" xfId="4511"/>
    <cellStyle name="Standard 2 6 3 3 2_Kat 2" xfId="1959"/>
    <cellStyle name="Standard 2 6 3 3 3" xfId="1028"/>
    <cellStyle name="Standard 2 6 3 3 3 2" xfId="3389"/>
    <cellStyle name="Standard 2 6 3 3 3 2 2" xfId="6592"/>
    <cellStyle name="Standard 2 6 3 3 3 3" xfId="4991"/>
    <cellStyle name="Standard 2 6 3 3 4" xfId="2588"/>
    <cellStyle name="Standard 2 6 3 3 4 2" xfId="5792"/>
    <cellStyle name="Standard 2 6 3 3 5" xfId="4191"/>
    <cellStyle name="Standard 2 6 3 3_Kat 2" xfId="1958"/>
    <cellStyle name="Standard 2 6 3 4" xfId="626"/>
    <cellStyle name="Standard 2 6 3 4 2" xfId="1428"/>
    <cellStyle name="Standard 2 6 3 4 2 2" xfId="3789"/>
    <cellStyle name="Standard 2 6 3 4 2 2 2" xfId="6992"/>
    <cellStyle name="Standard 2 6 3 4 2 3" xfId="5391"/>
    <cellStyle name="Standard 2 6 3 4 3" xfId="2988"/>
    <cellStyle name="Standard 2 6 3 4 3 2" xfId="6192"/>
    <cellStyle name="Standard 2 6 3 4 4" xfId="4591"/>
    <cellStyle name="Standard 2 6 3 4_Kat 2" xfId="1960"/>
    <cellStyle name="Standard 2 6 3 5" xfId="706"/>
    <cellStyle name="Standard 2 6 3 5 2" xfId="1508"/>
    <cellStyle name="Standard 2 6 3 5 2 2" xfId="3869"/>
    <cellStyle name="Standard 2 6 3 5 2 2 2" xfId="7072"/>
    <cellStyle name="Standard 2 6 3 5 2 3" xfId="5471"/>
    <cellStyle name="Standard 2 6 3 5 3" xfId="3068"/>
    <cellStyle name="Standard 2 6 3 5 3 2" xfId="6272"/>
    <cellStyle name="Standard 2 6 3 5 4" xfId="4671"/>
    <cellStyle name="Standard 2 6 3 5_Kat 2" xfId="1961"/>
    <cellStyle name="Standard 2 6 3 6" xfId="386"/>
    <cellStyle name="Standard 2 6 3 6 2" xfId="1188"/>
    <cellStyle name="Standard 2 6 3 6 2 2" xfId="3549"/>
    <cellStyle name="Standard 2 6 3 6 2 2 2" xfId="6752"/>
    <cellStyle name="Standard 2 6 3 6 2 3" xfId="5151"/>
    <cellStyle name="Standard 2 6 3 6 3" xfId="2748"/>
    <cellStyle name="Standard 2 6 3 6 3 2" xfId="5952"/>
    <cellStyle name="Standard 2 6 3 6 4" xfId="4351"/>
    <cellStyle name="Standard 2 6 3 6_Kat 2" xfId="1962"/>
    <cellStyle name="Standard 2 6 3 7" xfId="868"/>
    <cellStyle name="Standard 2 6 3 7 2" xfId="3229"/>
    <cellStyle name="Standard 2 6 3 7 2 2" xfId="6432"/>
    <cellStyle name="Standard 2 6 3 7 3" xfId="4831"/>
    <cellStyle name="Standard 2 6 3 8" xfId="2428"/>
    <cellStyle name="Standard 2 6 3 8 2" xfId="5632"/>
    <cellStyle name="Standard 2 6 3 9" xfId="4031"/>
    <cellStyle name="Standard 2 6 3_Kat 2" xfId="1953"/>
    <cellStyle name="Standard 2 6 4" xfId="106"/>
    <cellStyle name="Standard 2 6 4 2" xfId="266"/>
    <cellStyle name="Standard 2 6 4 2 2" xfId="746"/>
    <cellStyle name="Standard 2 6 4 2 2 2" xfId="1548"/>
    <cellStyle name="Standard 2 6 4 2 2 2 2" xfId="3909"/>
    <cellStyle name="Standard 2 6 4 2 2 2 2 2" xfId="7112"/>
    <cellStyle name="Standard 2 6 4 2 2 2 3" xfId="5511"/>
    <cellStyle name="Standard 2 6 4 2 2 3" xfId="3108"/>
    <cellStyle name="Standard 2 6 4 2 2 3 2" xfId="6312"/>
    <cellStyle name="Standard 2 6 4 2 2 4" xfId="4711"/>
    <cellStyle name="Standard 2 6 4 2 2_Kat 2" xfId="1965"/>
    <cellStyle name="Standard 2 6 4 2 3" xfId="1068"/>
    <cellStyle name="Standard 2 6 4 2 3 2" xfId="3429"/>
    <cellStyle name="Standard 2 6 4 2 3 2 2" xfId="6632"/>
    <cellStyle name="Standard 2 6 4 2 3 3" xfId="5031"/>
    <cellStyle name="Standard 2 6 4 2 4" xfId="2628"/>
    <cellStyle name="Standard 2 6 4 2 4 2" xfId="5832"/>
    <cellStyle name="Standard 2 6 4 2 5" xfId="4231"/>
    <cellStyle name="Standard 2 6 4 2_Kat 2" xfId="1964"/>
    <cellStyle name="Standard 2 6 4 3" xfId="426"/>
    <cellStyle name="Standard 2 6 4 3 2" xfId="1228"/>
    <cellStyle name="Standard 2 6 4 3 2 2" xfId="3589"/>
    <cellStyle name="Standard 2 6 4 3 2 2 2" xfId="6792"/>
    <cellStyle name="Standard 2 6 4 3 2 3" xfId="5191"/>
    <cellStyle name="Standard 2 6 4 3 3" xfId="2788"/>
    <cellStyle name="Standard 2 6 4 3 3 2" xfId="5992"/>
    <cellStyle name="Standard 2 6 4 3 4" xfId="4391"/>
    <cellStyle name="Standard 2 6 4 3_Kat 2" xfId="1966"/>
    <cellStyle name="Standard 2 6 4 4" xfId="908"/>
    <cellStyle name="Standard 2 6 4 4 2" xfId="3269"/>
    <cellStyle name="Standard 2 6 4 4 2 2" xfId="6472"/>
    <cellStyle name="Standard 2 6 4 4 3" xfId="4871"/>
    <cellStyle name="Standard 2 6 4 5" xfId="2468"/>
    <cellStyle name="Standard 2 6 4 5 2" xfId="5672"/>
    <cellStyle name="Standard 2 6 4 6" xfId="4071"/>
    <cellStyle name="Standard 2 6 4_Kat 2" xfId="1963"/>
    <cellStyle name="Standard 2 6 5" xfId="186"/>
    <cellStyle name="Standard 2 6 5 2" xfId="506"/>
    <cellStyle name="Standard 2 6 5 2 2" xfId="1308"/>
    <cellStyle name="Standard 2 6 5 2 2 2" xfId="3669"/>
    <cellStyle name="Standard 2 6 5 2 2 2 2" xfId="6872"/>
    <cellStyle name="Standard 2 6 5 2 2 3" xfId="5271"/>
    <cellStyle name="Standard 2 6 5 2 3" xfId="2868"/>
    <cellStyle name="Standard 2 6 5 2 3 2" xfId="6072"/>
    <cellStyle name="Standard 2 6 5 2 4" xfId="4471"/>
    <cellStyle name="Standard 2 6 5 2_Kat 2" xfId="1968"/>
    <cellStyle name="Standard 2 6 5 3" xfId="988"/>
    <cellStyle name="Standard 2 6 5 3 2" xfId="3349"/>
    <cellStyle name="Standard 2 6 5 3 2 2" xfId="6552"/>
    <cellStyle name="Standard 2 6 5 3 3" xfId="4951"/>
    <cellStyle name="Standard 2 6 5 4" xfId="2548"/>
    <cellStyle name="Standard 2 6 5 4 2" xfId="5752"/>
    <cellStyle name="Standard 2 6 5 5" xfId="4151"/>
    <cellStyle name="Standard 2 6 5_Kat 2" xfId="1967"/>
    <cellStyle name="Standard 2 6 6" xfId="586"/>
    <cellStyle name="Standard 2 6 6 2" xfId="1388"/>
    <cellStyle name="Standard 2 6 6 2 2" xfId="3749"/>
    <cellStyle name="Standard 2 6 6 2 2 2" xfId="6952"/>
    <cellStyle name="Standard 2 6 6 2 3" xfId="5351"/>
    <cellStyle name="Standard 2 6 6 3" xfId="2948"/>
    <cellStyle name="Standard 2 6 6 3 2" xfId="6152"/>
    <cellStyle name="Standard 2 6 6 4" xfId="4551"/>
    <cellStyle name="Standard 2 6 6_Kat 2" xfId="1969"/>
    <cellStyle name="Standard 2 6 7" xfId="666"/>
    <cellStyle name="Standard 2 6 7 2" xfId="1468"/>
    <cellStyle name="Standard 2 6 7 2 2" xfId="3829"/>
    <cellStyle name="Standard 2 6 7 2 2 2" xfId="7032"/>
    <cellStyle name="Standard 2 6 7 2 3" xfId="5431"/>
    <cellStyle name="Standard 2 6 7 3" xfId="3028"/>
    <cellStyle name="Standard 2 6 7 3 2" xfId="6232"/>
    <cellStyle name="Standard 2 6 7 4" xfId="4631"/>
    <cellStyle name="Standard 2 6 7_Kat 2" xfId="1970"/>
    <cellStyle name="Standard 2 6 8" xfId="346"/>
    <cellStyle name="Standard 2 6 8 2" xfId="1148"/>
    <cellStyle name="Standard 2 6 8 2 2" xfId="3509"/>
    <cellStyle name="Standard 2 6 8 2 2 2" xfId="6712"/>
    <cellStyle name="Standard 2 6 8 2 3" xfId="5111"/>
    <cellStyle name="Standard 2 6 8 3" xfId="2708"/>
    <cellStyle name="Standard 2 6 8 3 2" xfId="5912"/>
    <cellStyle name="Standard 2 6 8 4" xfId="4311"/>
    <cellStyle name="Standard 2 6 8_Kat 2" xfId="1971"/>
    <cellStyle name="Standard 2 6 9" xfId="828"/>
    <cellStyle name="Standard 2 6 9 2" xfId="3189"/>
    <cellStyle name="Standard 2 6 9 2 2" xfId="6392"/>
    <cellStyle name="Standard 2 6 9 3" xfId="4791"/>
    <cellStyle name="Standard 2 6_Kat 2" xfId="1932"/>
    <cellStyle name="Standard 2 7" xfId="23"/>
    <cellStyle name="Standard 2 7 10" xfId="2387"/>
    <cellStyle name="Standard 2 7 10 2" xfId="5591"/>
    <cellStyle name="Standard 2 7 11" xfId="3990"/>
    <cellStyle name="Standard 2 7 2" xfId="45"/>
    <cellStyle name="Standard 2 7 2 10" xfId="4010"/>
    <cellStyle name="Standard 2 7 2 2" xfId="85"/>
    <cellStyle name="Standard 2 7 2 2 2" xfId="165"/>
    <cellStyle name="Standard 2 7 2 2 2 2" xfId="325"/>
    <cellStyle name="Standard 2 7 2 2 2 2 2" xfId="805"/>
    <cellStyle name="Standard 2 7 2 2 2 2 2 2" xfId="1607"/>
    <cellStyle name="Standard 2 7 2 2 2 2 2 2 2" xfId="3968"/>
    <cellStyle name="Standard 2 7 2 2 2 2 2 2 2 2" xfId="7171"/>
    <cellStyle name="Standard 2 7 2 2 2 2 2 2 3" xfId="5570"/>
    <cellStyle name="Standard 2 7 2 2 2 2 2 3" xfId="3167"/>
    <cellStyle name="Standard 2 7 2 2 2 2 2 3 2" xfId="6371"/>
    <cellStyle name="Standard 2 7 2 2 2 2 2 4" xfId="4770"/>
    <cellStyle name="Standard 2 7 2 2 2 2 2_Kat 2" xfId="1977"/>
    <cellStyle name="Standard 2 7 2 2 2 2 3" xfId="1127"/>
    <cellStyle name="Standard 2 7 2 2 2 2 3 2" xfId="3488"/>
    <cellStyle name="Standard 2 7 2 2 2 2 3 2 2" xfId="6691"/>
    <cellStyle name="Standard 2 7 2 2 2 2 3 3" xfId="5090"/>
    <cellStyle name="Standard 2 7 2 2 2 2 4" xfId="2687"/>
    <cellStyle name="Standard 2 7 2 2 2 2 4 2" xfId="5891"/>
    <cellStyle name="Standard 2 7 2 2 2 2 5" xfId="4290"/>
    <cellStyle name="Standard 2 7 2 2 2 2_Kat 2" xfId="1976"/>
    <cellStyle name="Standard 2 7 2 2 2 3" xfId="485"/>
    <cellStyle name="Standard 2 7 2 2 2 3 2" xfId="1287"/>
    <cellStyle name="Standard 2 7 2 2 2 3 2 2" xfId="3648"/>
    <cellStyle name="Standard 2 7 2 2 2 3 2 2 2" xfId="6851"/>
    <cellStyle name="Standard 2 7 2 2 2 3 2 3" xfId="5250"/>
    <cellStyle name="Standard 2 7 2 2 2 3 3" xfId="2847"/>
    <cellStyle name="Standard 2 7 2 2 2 3 3 2" xfId="6051"/>
    <cellStyle name="Standard 2 7 2 2 2 3 4" xfId="4450"/>
    <cellStyle name="Standard 2 7 2 2 2 3_Kat 2" xfId="1978"/>
    <cellStyle name="Standard 2 7 2 2 2 4" xfId="967"/>
    <cellStyle name="Standard 2 7 2 2 2 4 2" xfId="3328"/>
    <cellStyle name="Standard 2 7 2 2 2 4 2 2" xfId="6531"/>
    <cellStyle name="Standard 2 7 2 2 2 4 3" xfId="4930"/>
    <cellStyle name="Standard 2 7 2 2 2 5" xfId="2527"/>
    <cellStyle name="Standard 2 7 2 2 2 5 2" xfId="5731"/>
    <cellStyle name="Standard 2 7 2 2 2 6" xfId="4130"/>
    <cellStyle name="Standard 2 7 2 2 2_Kat 2" xfId="1975"/>
    <cellStyle name="Standard 2 7 2 2 3" xfId="245"/>
    <cellStyle name="Standard 2 7 2 2 3 2" xfId="565"/>
    <cellStyle name="Standard 2 7 2 2 3 2 2" xfId="1367"/>
    <cellStyle name="Standard 2 7 2 2 3 2 2 2" xfId="3728"/>
    <cellStyle name="Standard 2 7 2 2 3 2 2 2 2" xfId="6931"/>
    <cellStyle name="Standard 2 7 2 2 3 2 2 3" xfId="5330"/>
    <cellStyle name="Standard 2 7 2 2 3 2 3" xfId="2927"/>
    <cellStyle name="Standard 2 7 2 2 3 2 3 2" xfId="6131"/>
    <cellStyle name="Standard 2 7 2 2 3 2 4" xfId="4530"/>
    <cellStyle name="Standard 2 7 2 2 3 2_Kat 2" xfId="1980"/>
    <cellStyle name="Standard 2 7 2 2 3 3" xfId="1047"/>
    <cellStyle name="Standard 2 7 2 2 3 3 2" xfId="3408"/>
    <cellStyle name="Standard 2 7 2 2 3 3 2 2" xfId="6611"/>
    <cellStyle name="Standard 2 7 2 2 3 3 3" xfId="5010"/>
    <cellStyle name="Standard 2 7 2 2 3 4" xfId="2607"/>
    <cellStyle name="Standard 2 7 2 2 3 4 2" xfId="5811"/>
    <cellStyle name="Standard 2 7 2 2 3 5" xfId="4210"/>
    <cellStyle name="Standard 2 7 2 2 3_Kat 2" xfId="1979"/>
    <cellStyle name="Standard 2 7 2 2 4" xfId="645"/>
    <cellStyle name="Standard 2 7 2 2 4 2" xfId="1447"/>
    <cellStyle name="Standard 2 7 2 2 4 2 2" xfId="3808"/>
    <cellStyle name="Standard 2 7 2 2 4 2 2 2" xfId="7011"/>
    <cellStyle name="Standard 2 7 2 2 4 2 3" xfId="5410"/>
    <cellStyle name="Standard 2 7 2 2 4 3" xfId="3007"/>
    <cellStyle name="Standard 2 7 2 2 4 3 2" xfId="6211"/>
    <cellStyle name="Standard 2 7 2 2 4 4" xfId="4610"/>
    <cellStyle name="Standard 2 7 2 2 4_Kat 2" xfId="1981"/>
    <cellStyle name="Standard 2 7 2 2 5" xfId="725"/>
    <cellStyle name="Standard 2 7 2 2 5 2" xfId="1527"/>
    <cellStyle name="Standard 2 7 2 2 5 2 2" xfId="3888"/>
    <cellStyle name="Standard 2 7 2 2 5 2 2 2" xfId="7091"/>
    <cellStyle name="Standard 2 7 2 2 5 2 3" xfId="5490"/>
    <cellStyle name="Standard 2 7 2 2 5 3" xfId="3087"/>
    <cellStyle name="Standard 2 7 2 2 5 3 2" xfId="6291"/>
    <cellStyle name="Standard 2 7 2 2 5 4" xfId="4690"/>
    <cellStyle name="Standard 2 7 2 2 5_Kat 2" xfId="1982"/>
    <cellStyle name="Standard 2 7 2 2 6" xfId="405"/>
    <cellStyle name="Standard 2 7 2 2 6 2" xfId="1207"/>
    <cellStyle name="Standard 2 7 2 2 6 2 2" xfId="3568"/>
    <cellStyle name="Standard 2 7 2 2 6 2 2 2" xfId="6771"/>
    <cellStyle name="Standard 2 7 2 2 6 2 3" xfId="5170"/>
    <cellStyle name="Standard 2 7 2 2 6 3" xfId="2767"/>
    <cellStyle name="Standard 2 7 2 2 6 3 2" xfId="5971"/>
    <cellStyle name="Standard 2 7 2 2 6 4" xfId="4370"/>
    <cellStyle name="Standard 2 7 2 2 6_Kat 2" xfId="1983"/>
    <cellStyle name="Standard 2 7 2 2 7" xfId="887"/>
    <cellStyle name="Standard 2 7 2 2 7 2" xfId="3248"/>
    <cellStyle name="Standard 2 7 2 2 7 2 2" xfId="6451"/>
    <cellStyle name="Standard 2 7 2 2 7 3" xfId="4850"/>
    <cellStyle name="Standard 2 7 2 2 8" xfId="2447"/>
    <cellStyle name="Standard 2 7 2 2 8 2" xfId="5651"/>
    <cellStyle name="Standard 2 7 2 2 9" xfId="4050"/>
    <cellStyle name="Standard 2 7 2 2_Kat 2" xfId="1974"/>
    <cellStyle name="Standard 2 7 2 3" xfId="125"/>
    <cellStyle name="Standard 2 7 2 3 2" xfId="285"/>
    <cellStyle name="Standard 2 7 2 3 2 2" xfId="765"/>
    <cellStyle name="Standard 2 7 2 3 2 2 2" xfId="1567"/>
    <cellStyle name="Standard 2 7 2 3 2 2 2 2" xfId="3928"/>
    <cellStyle name="Standard 2 7 2 3 2 2 2 2 2" xfId="7131"/>
    <cellStyle name="Standard 2 7 2 3 2 2 2 3" xfId="5530"/>
    <cellStyle name="Standard 2 7 2 3 2 2 3" xfId="3127"/>
    <cellStyle name="Standard 2 7 2 3 2 2 3 2" xfId="6331"/>
    <cellStyle name="Standard 2 7 2 3 2 2 4" xfId="4730"/>
    <cellStyle name="Standard 2 7 2 3 2 2_Kat 2" xfId="1986"/>
    <cellStyle name="Standard 2 7 2 3 2 3" xfId="1087"/>
    <cellStyle name="Standard 2 7 2 3 2 3 2" xfId="3448"/>
    <cellStyle name="Standard 2 7 2 3 2 3 2 2" xfId="6651"/>
    <cellStyle name="Standard 2 7 2 3 2 3 3" xfId="5050"/>
    <cellStyle name="Standard 2 7 2 3 2 4" xfId="2647"/>
    <cellStyle name="Standard 2 7 2 3 2 4 2" xfId="5851"/>
    <cellStyle name="Standard 2 7 2 3 2 5" xfId="4250"/>
    <cellStyle name="Standard 2 7 2 3 2_Kat 2" xfId="1985"/>
    <cellStyle name="Standard 2 7 2 3 3" xfId="445"/>
    <cellStyle name="Standard 2 7 2 3 3 2" xfId="1247"/>
    <cellStyle name="Standard 2 7 2 3 3 2 2" xfId="3608"/>
    <cellStyle name="Standard 2 7 2 3 3 2 2 2" xfId="6811"/>
    <cellStyle name="Standard 2 7 2 3 3 2 3" xfId="5210"/>
    <cellStyle name="Standard 2 7 2 3 3 3" xfId="2807"/>
    <cellStyle name="Standard 2 7 2 3 3 3 2" xfId="6011"/>
    <cellStyle name="Standard 2 7 2 3 3 4" xfId="4410"/>
    <cellStyle name="Standard 2 7 2 3 3_Kat 2" xfId="1987"/>
    <cellStyle name="Standard 2 7 2 3 4" xfId="927"/>
    <cellStyle name="Standard 2 7 2 3 4 2" xfId="3288"/>
    <cellStyle name="Standard 2 7 2 3 4 2 2" xfId="6491"/>
    <cellStyle name="Standard 2 7 2 3 4 3" xfId="4890"/>
    <cellStyle name="Standard 2 7 2 3 5" xfId="2487"/>
    <cellStyle name="Standard 2 7 2 3 5 2" xfId="5691"/>
    <cellStyle name="Standard 2 7 2 3 6" xfId="4090"/>
    <cellStyle name="Standard 2 7 2 3_Kat 2" xfId="1984"/>
    <cellStyle name="Standard 2 7 2 4" xfId="205"/>
    <cellStyle name="Standard 2 7 2 4 2" xfId="525"/>
    <cellStyle name="Standard 2 7 2 4 2 2" xfId="1327"/>
    <cellStyle name="Standard 2 7 2 4 2 2 2" xfId="3688"/>
    <cellStyle name="Standard 2 7 2 4 2 2 2 2" xfId="6891"/>
    <cellStyle name="Standard 2 7 2 4 2 2 3" xfId="5290"/>
    <cellStyle name="Standard 2 7 2 4 2 3" xfId="2887"/>
    <cellStyle name="Standard 2 7 2 4 2 3 2" xfId="6091"/>
    <cellStyle name="Standard 2 7 2 4 2 4" xfId="4490"/>
    <cellStyle name="Standard 2 7 2 4 2_Kat 2" xfId="1989"/>
    <cellStyle name="Standard 2 7 2 4 3" xfId="1007"/>
    <cellStyle name="Standard 2 7 2 4 3 2" xfId="3368"/>
    <cellStyle name="Standard 2 7 2 4 3 2 2" xfId="6571"/>
    <cellStyle name="Standard 2 7 2 4 3 3" xfId="4970"/>
    <cellStyle name="Standard 2 7 2 4 4" xfId="2567"/>
    <cellStyle name="Standard 2 7 2 4 4 2" xfId="5771"/>
    <cellStyle name="Standard 2 7 2 4 5" xfId="4170"/>
    <cellStyle name="Standard 2 7 2 4_Kat 2" xfId="1988"/>
    <cellStyle name="Standard 2 7 2 5" xfId="605"/>
    <cellStyle name="Standard 2 7 2 5 2" xfId="1407"/>
    <cellStyle name="Standard 2 7 2 5 2 2" xfId="3768"/>
    <cellStyle name="Standard 2 7 2 5 2 2 2" xfId="6971"/>
    <cellStyle name="Standard 2 7 2 5 2 3" xfId="5370"/>
    <cellStyle name="Standard 2 7 2 5 3" xfId="2967"/>
    <cellStyle name="Standard 2 7 2 5 3 2" xfId="6171"/>
    <cellStyle name="Standard 2 7 2 5 4" xfId="4570"/>
    <cellStyle name="Standard 2 7 2 5_Kat 2" xfId="1990"/>
    <cellStyle name="Standard 2 7 2 6" xfId="685"/>
    <cellStyle name="Standard 2 7 2 6 2" xfId="1487"/>
    <cellStyle name="Standard 2 7 2 6 2 2" xfId="3848"/>
    <cellStyle name="Standard 2 7 2 6 2 2 2" xfId="7051"/>
    <cellStyle name="Standard 2 7 2 6 2 3" xfId="5450"/>
    <cellStyle name="Standard 2 7 2 6 3" xfId="3047"/>
    <cellStyle name="Standard 2 7 2 6 3 2" xfId="6251"/>
    <cellStyle name="Standard 2 7 2 6 4" xfId="4650"/>
    <cellStyle name="Standard 2 7 2 6_Kat 2" xfId="1991"/>
    <cellStyle name="Standard 2 7 2 7" xfId="365"/>
    <cellStyle name="Standard 2 7 2 7 2" xfId="1167"/>
    <cellStyle name="Standard 2 7 2 7 2 2" xfId="3528"/>
    <cellStyle name="Standard 2 7 2 7 2 2 2" xfId="6731"/>
    <cellStyle name="Standard 2 7 2 7 2 3" xfId="5130"/>
    <cellStyle name="Standard 2 7 2 7 3" xfId="2727"/>
    <cellStyle name="Standard 2 7 2 7 3 2" xfId="5931"/>
    <cellStyle name="Standard 2 7 2 7 4" xfId="4330"/>
    <cellStyle name="Standard 2 7 2 7_Kat 2" xfId="1992"/>
    <cellStyle name="Standard 2 7 2 8" xfId="847"/>
    <cellStyle name="Standard 2 7 2 8 2" xfId="3208"/>
    <cellStyle name="Standard 2 7 2 8 2 2" xfId="6411"/>
    <cellStyle name="Standard 2 7 2 8 3" xfId="4810"/>
    <cellStyle name="Standard 2 7 2 9" xfId="2407"/>
    <cellStyle name="Standard 2 7 2 9 2" xfId="5611"/>
    <cellStyle name="Standard 2 7 2_Kat 2" xfId="1973"/>
    <cellStyle name="Standard 2 7 3" xfId="65"/>
    <cellStyle name="Standard 2 7 3 2" xfId="145"/>
    <cellStyle name="Standard 2 7 3 2 2" xfId="305"/>
    <cellStyle name="Standard 2 7 3 2 2 2" xfId="785"/>
    <cellStyle name="Standard 2 7 3 2 2 2 2" xfId="1587"/>
    <cellStyle name="Standard 2 7 3 2 2 2 2 2" xfId="3948"/>
    <cellStyle name="Standard 2 7 3 2 2 2 2 2 2" xfId="7151"/>
    <cellStyle name="Standard 2 7 3 2 2 2 2 3" xfId="5550"/>
    <cellStyle name="Standard 2 7 3 2 2 2 3" xfId="3147"/>
    <cellStyle name="Standard 2 7 3 2 2 2 3 2" xfId="6351"/>
    <cellStyle name="Standard 2 7 3 2 2 2 4" xfId="4750"/>
    <cellStyle name="Standard 2 7 3 2 2 2_Kat 2" xfId="1996"/>
    <cellStyle name="Standard 2 7 3 2 2 3" xfId="1107"/>
    <cellStyle name="Standard 2 7 3 2 2 3 2" xfId="3468"/>
    <cellStyle name="Standard 2 7 3 2 2 3 2 2" xfId="6671"/>
    <cellStyle name="Standard 2 7 3 2 2 3 3" xfId="5070"/>
    <cellStyle name="Standard 2 7 3 2 2 4" xfId="2667"/>
    <cellStyle name="Standard 2 7 3 2 2 4 2" xfId="5871"/>
    <cellStyle name="Standard 2 7 3 2 2 5" xfId="4270"/>
    <cellStyle name="Standard 2 7 3 2 2_Kat 2" xfId="1995"/>
    <cellStyle name="Standard 2 7 3 2 3" xfId="465"/>
    <cellStyle name="Standard 2 7 3 2 3 2" xfId="1267"/>
    <cellStyle name="Standard 2 7 3 2 3 2 2" xfId="3628"/>
    <cellStyle name="Standard 2 7 3 2 3 2 2 2" xfId="6831"/>
    <cellStyle name="Standard 2 7 3 2 3 2 3" xfId="5230"/>
    <cellStyle name="Standard 2 7 3 2 3 3" xfId="2827"/>
    <cellStyle name="Standard 2 7 3 2 3 3 2" xfId="6031"/>
    <cellStyle name="Standard 2 7 3 2 3 4" xfId="4430"/>
    <cellStyle name="Standard 2 7 3 2 3_Kat 2" xfId="1997"/>
    <cellStyle name="Standard 2 7 3 2 4" xfId="947"/>
    <cellStyle name="Standard 2 7 3 2 4 2" xfId="3308"/>
    <cellStyle name="Standard 2 7 3 2 4 2 2" xfId="6511"/>
    <cellStyle name="Standard 2 7 3 2 4 3" xfId="4910"/>
    <cellStyle name="Standard 2 7 3 2 5" xfId="2507"/>
    <cellStyle name="Standard 2 7 3 2 5 2" xfId="5711"/>
    <cellStyle name="Standard 2 7 3 2 6" xfId="4110"/>
    <cellStyle name="Standard 2 7 3 2_Kat 2" xfId="1994"/>
    <cellStyle name="Standard 2 7 3 3" xfId="225"/>
    <cellStyle name="Standard 2 7 3 3 2" xfId="545"/>
    <cellStyle name="Standard 2 7 3 3 2 2" xfId="1347"/>
    <cellStyle name="Standard 2 7 3 3 2 2 2" xfId="3708"/>
    <cellStyle name="Standard 2 7 3 3 2 2 2 2" xfId="6911"/>
    <cellStyle name="Standard 2 7 3 3 2 2 3" xfId="5310"/>
    <cellStyle name="Standard 2 7 3 3 2 3" xfId="2907"/>
    <cellStyle name="Standard 2 7 3 3 2 3 2" xfId="6111"/>
    <cellStyle name="Standard 2 7 3 3 2 4" xfId="4510"/>
    <cellStyle name="Standard 2 7 3 3 2_Kat 2" xfId="1999"/>
    <cellStyle name="Standard 2 7 3 3 3" xfId="1027"/>
    <cellStyle name="Standard 2 7 3 3 3 2" xfId="3388"/>
    <cellStyle name="Standard 2 7 3 3 3 2 2" xfId="6591"/>
    <cellStyle name="Standard 2 7 3 3 3 3" xfId="4990"/>
    <cellStyle name="Standard 2 7 3 3 4" xfId="2587"/>
    <cellStyle name="Standard 2 7 3 3 4 2" xfId="5791"/>
    <cellStyle name="Standard 2 7 3 3 5" xfId="4190"/>
    <cellStyle name="Standard 2 7 3 3_Kat 2" xfId="1998"/>
    <cellStyle name="Standard 2 7 3 4" xfId="625"/>
    <cellStyle name="Standard 2 7 3 4 2" xfId="1427"/>
    <cellStyle name="Standard 2 7 3 4 2 2" xfId="3788"/>
    <cellStyle name="Standard 2 7 3 4 2 2 2" xfId="6991"/>
    <cellStyle name="Standard 2 7 3 4 2 3" xfId="5390"/>
    <cellStyle name="Standard 2 7 3 4 3" xfId="2987"/>
    <cellStyle name="Standard 2 7 3 4 3 2" xfId="6191"/>
    <cellStyle name="Standard 2 7 3 4 4" xfId="4590"/>
    <cellStyle name="Standard 2 7 3 4_Kat 2" xfId="2000"/>
    <cellStyle name="Standard 2 7 3 5" xfId="705"/>
    <cellStyle name="Standard 2 7 3 5 2" xfId="1507"/>
    <cellStyle name="Standard 2 7 3 5 2 2" xfId="3868"/>
    <cellStyle name="Standard 2 7 3 5 2 2 2" xfId="7071"/>
    <cellStyle name="Standard 2 7 3 5 2 3" xfId="5470"/>
    <cellStyle name="Standard 2 7 3 5 3" xfId="3067"/>
    <cellStyle name="Standard 2 7 3 5 3 2" xfId="6271"/>
    <cellStyle name="Standard 2 7 3 5 4" xfId="4670"/>
    <cellStyle name="Standard 2 7 3 5_Kat 2" xfId="2001"/>
    <cellStyle name="Standard 2 7 3 6" xfId="385"/>
    <cellStyle name="Standard 2 7 3 6 2" xfId="1187"/>
    <cellStyle name="Standard 2 7 3 6 2 2" xfId="3548"/>
    <cellStyle name="Standard 2 7 3 6 2 2 2" xfId="6751"/>
    <cellStyle name="Standard 2 7 3 6 2 3" xfId="5150"/>
    <cellStyle name="Standard 2 7 3 6 3" xfId="2747"/>
    <cellStyle name="Standard 2 7 3 6 3 2" xfId="5951"/>
    <cellStyle name="Standard 2 7 3 6 4" xfId="4350"/>
    <cellStyle name="Standard 2 7 3 6_Kat 2" xfId="2002"/>
    <cellStyle name="Standard 2 7 3 7" xfId="867"/>
    <cellStyle name="Standard 2 7 3 7 2" xfId="3228"/>
    <cellStyle name="Standard 2 7 3 7 2 2" xfId="6431"/>
    <cellStyle name="Standard 2 7 3 7 3" xfId="4830"/>
    <cellStyle name="Standard 2 7 3 8" xfId="2427"/>
    <cellStyle name="Standard 2 7 3 8 2" xfId="5631"/>
    <cellStyle name="Standard 2 7 3 9" xfId="4030"/>
    <cellStyle name="Standard 2 7 3_Kat 2" xfId="1993"/>
    <cellStyle name="Standard 2 7 4" xfId="105"/>
    <cellStyle name="Standard 2 7 4 2" xfId="265"/>
    <cellStyle name="Standard 2 7 4 2 2" xfId="745"/>
    <cellStyle name="Standard 2 7 4 2 2 2" xfId="1547"/>
    <cellStyle name="Standard 2 7 4 2 2 2 2" xfId="3908"/>
    <cellStyle name="Standard 2 7 4 2 2 2 2 2" xfId="7111"/>
    <cellStyle name="Standard 2 7 4 2 2 2 3" xfId="5510"/>
    <cellStyle name="Standard 2 7 4 2 2 3" xfId="3107"/>
    <cellStyle name="Standard 2 7 4 2 2 3 2" xfId="6311"/>
    <cellStyle name="Standard 2 7 4 2 2 4" xfId="4710"/>
    <cellStyle name="Standard 2 7 4 2 2_Kat 2" xfId="2005"/>
    <cellStyle name="Standard 2 7 4 2 3" xfId="1067"/>
    <cellStyle name="Standard 2 7 4 2 3 2" xfId="3428"/>
    <cellStyle name="Standard 2 7 4 2 3 2 2" xfId="6631"/>
    <cellStyle name="Standard 2 7 4 2 3 3" xfId="5030"/>
    <cellStyle name="Standard 2 7 4 2 4" xfId="2627"/>
    <cellStyle name="Standard 2 7 4 2 4 2" xfId="5831"/>
    <cellStyle name="Standard 2 7 4 2 5" xfId="4230"/>
    <cellStyle name="Standard 2 7 4 2_Kat 2" xfId="2004"/>
    <cellStyle name="Standard 2 7 4 3" xfId="425"/>
    <cellStyle name="Standard 2 7 4 3 2" xfId="1227"/>
    <cellStyle name="Standard 2 7 4 3 2 2" xfId="3588"/>
    <cellStyle name="Standard 2 7 4 3 2 2 2" xfId="6791"/>
    <cellStyle name="Standard 2 7 4 3 2 3" xfId="5190"/>
    <cellStyle name="Standard 2 7 4 3 3" xfId="2787"/>
    <cellStyle name="Standard 2 7 4 3 3 2" xfId="5991"/>
    <cellStyle name="Standard 2 7 4 3 4" xfId="4390"/>
    <cellStyle name="Standard 2 7 4 3_Kat 2" xfId="2006"/>
    <cellStyle name="Standard 2 7 4 4" xfId="907"/>
    <cellStyle name="Standard 2 7 4 4 2" xfId="3268"/>
    <cellStyle name="Standard 2 7 4 4 2 2" xfId="6471"/>
    <cellStyle name="Standard 2 7 4 4 3" xfId="4870"/>
    <cellStyle name="Standard 2 7 4 5" xfId="2467"/>
    <cellStyle name="Standard 2 7 4 5 2" xfId="5671"/>
    <cellStyle name="Standard 2 7 4 6" xfId="4070"/>
    <cellStyle name="Standard 2 7 4_Kat 2" xfId="2003"/>
    <cellStyle name="Standard 2 7 5" xfId="185"/>
    <cellStyle name="Standard 2 7 5 2" xfId="505"/>
    <cellStyle name="Standard 2 7 5 2 2" xfId="1307"/>
    <cellStyle name="Standard 2 7 5 2 2 2" xfId="3668"/>
    <cellStyle name="Standard 2 7 5 2 2 2 2" xfId="6871"/>
    <cellStyle name="Standard 2 7 5 2 2 3" xfId="5270"/>
    <cellStyle name="Standard 2 7 5 2 3" xfId="2867"/>
    <cellStyle name="Standard 2 7 5 2 3 2" xfId="6071"/>
    <cellStyle name="Standard 2 7 5 2 4" xfId="4470"/>
    <cellStyle name="Standard 2 7 5 2_Kat 2" xfId="2008"/>
    <cellStyle name="Standard 2 7 5 3" xfId="987"/>
    <cellStyle name="Standard 2 7 5 3 2" xfId="3348"/>
    <cellStyle name="Standard 2 7 5 3 2 2" xfId="6551"/>
    <cellStyle name="Standard 2 7 5 3 3" xfId="4950"/>
    <cellStyle name="Standard 2 7 5 4" xfId="2547"/>
    <cellStyle name="Standard 2 7 5 4 2" xfId="5751"/>
    <cellStyle name="Standard 2 7 5 5" xfId="4150"/>
    <cellStyle name="Standard 2 7 5_Kat 2" xfId="2007"/>
    <cellStyle name="Standard 2 7 6" xfId="585"/>
    <cellStyle name="Standard 2 7 6 2" xfId="1387"/>
    <cellStyle name="Standard 2 7 6 2 2" xfId="3748"/>
    <cellStyle name="Standard 2 7 6 2 2 2" xfId="6951"/>
    <cellStyle name="Standard 2 7 6 2 3" xfId="5350"/>
    <cellStyle name="Standard 2 7 6 3" xfId="2947"/>
    <cellStyle name="Standard 2 7 6 3 2" xfId="6151"/>
    <cellStyle name="Standard 2 7 6 4" xfId="4550"/>
    <cellStyle name="Standard 2 7 6_Kat 2" xfId="2009"/>
    <cellStyle name="Standard 2 7 7" xfId="665"/>
    <cellStyle name="Standard 2 7 7 2" xfId="1467"/>
    <cellStyle name="Standard 2 7 7 2 2" xfId="3828"/>
    <cellStyle name="Standard 2 7 7 2 2 2" xfId="7031"/>
    <cellStyle name="Standard 2 7 7 2 3" xfId="5430"/>
    <cellStyle name="Standard 2 7 7 3" xfId="3027"/>
    <cellStyle name="Standard 2 7 7 3 2" xfId="6231"/>
    <cellStyle name="Standard 2 7 7 4" xfId="4630"/>
    <cellStyle name="Standard 2 7 7_Kat 2" xfId="2010"/>
    <cellStyle name="Standard 2 7 8" xfId="345"/>
    <cellStyle name="Standard 2 7 8 2" xfId="1147"/>
    <cellStyle name="Standard 2 7 8 2 2" xfId="3508"/>
    <cellStyle name="Standard 2 7 8 2 2 2" xfId="6711"/>
    <cellStyle name="Standard 2 7 8 2 3" xfId="5110"/>
    <cellStyle name="Standard 2 7 8 3" xfId="2707"/>
    <cellStyle name="Standard 2 7 8 3 2" xfId="5911"/>
    <cellStyle name="Standard 2 7 8 4" xfId="4310"/>
    <cellStyle name="Standard 2 7 8_Kat 2" xfId="2011"/>
    <cellStyle name="Standard 2 7 9" xfId="827"/>
    <cellStyle name="Standard 2 7 9 2" xfId="3188"/>
    <cellStyle name="Standard 2 7 9 2 2" xfId="6391"/>
    <cellStyle name="Standard 2 7 9 3" xfId="4790"/>
    <cellStyle name="Standard 2 7_Kat 2" xfId="1972"/>
    <cellStyle name="Standard 2 8" xfId="27"/>
    <cellStyle name="Standard 2 8 10" xfId="2391"/>
    <cellStyle name="Standard 2 8 10 2" xfId="5595"/>
    <cellStyle name="Standard 2 8 11" xfId="3994"/>
    <cellStyle name="Standard 2 8 2" xfId="49"/>
    <cellStyle name="Standard 2 8 2 10" xfId="4014"/>
    <cellStyle name="Standard 2 8 2 2" xfId="89"/>
    <cellStyle name="Standard 2 8 2 2 2" xfId="169"/>
    <cellStyle name="Standard 2 8 2 2 2 2" xfId="329"/>
    <cellStyle name="Standard 2 8 2 2 2 2 2" xfId="809"/>
    <cellStyle name="Standard 2 8 2 2 2 2 2 2" xfId="1611"/>
    <cellStyle name="Standard 2 8 2 2 2 2 2 2 2" xfId="3972"/>
    <cellStyle name="Standard 2 8 2 2 2 2 2 2 2 2" xfId="7175"/>
    <cellStyle name="Standard 2 8 2 2 2 2 2 2 3" xfId="5574"/>
    <cellStyle name="Standard 2 8 2 2 2 2 2 3" xfId="3171"/>
    <cellStyle name="Standard 2 8 2 2 2 2 2 3 2" xfId="6375"/>
    <cellStyle name="Standard 2 8 2 2 2 2 2 4" xfId="4774"/>
    <cellStyle name="Standard 2 8 2 2 2 2 2_Kat 2" xfId="2017"/>
    <cellStyle name="Standard 2 8 2 2 2 2 3" xfId="1131"/>
    <cellStyle name="Standard 2 8 2 2 2 2 3 2" xfId="3492"/>
    <cellStyle name="Standard 2 8 2 2 2 2 3 2 2" xfId="6695"/>
    <cellStyle name="Standard 2 8 2 2 2 2 3 3" xfId="5094"/>
    <cellStyle name="Standard 2 8 2 2 2 2 4" xfId="2691"/>
    <cellStyle name="Standard 2 8 2 2 2 2 4 2" xfId="5895"/>
    <cellStyle name="Standard 2 8 2 2 2 2 5" xfId="4294"/>
    <cellStyle name="Standard 2 8 2 2 2 2_Kat 2" xfId="2016"/>
    <cellStyle name="Standard 2 8 2 2 2 3" xfId="489"/>
    <cellStyle name="Standard 2 8 2 2 2 3 2" xfId="1291"/>
    <cellStyle name="Standard 2 8 2 2 2 3 2 2" xfId="3652"/>
    <cellStyle name="Standard 2 8 2 2 2 3 2 2 2" xfId="6855"/>
    <cellStyle name="Standard 2 8 2 2 2 3 2 3" xfId="5254"/>
    <cellStyle name="Standard 2 8 2 2 2 3 3" xfId="2851"/>
    <cellStyle name="Standard 2 8 2 2 2 3 3 2" xfId="6055"/>
    <cellStyle name="Standard 2 8 2 2 2 3 4" xfId="4454"/>
    <cellStyle name="Standard 2 8 2 2 2 3_Kat 2" xfId="2018"/>
    <cellStyle name="Standard 2 8 2 2 2 4" xfId="971"/>
    <cellStyle name="Standard 2 8 2 2 2 4 2" xfId="3332"/>
    <cellStyle name="Standard 2 8 2 2 2 4 2 2" xfId="6535"/>
    <cellStyle name="Standard 2 8 2 2 2 4 3" xfId="4934"/>
    <cellStyle name="Standard 2 8 2 2 2 5" xfId="2531"/>
    <cellStyle name="Standard 2 8 2 2 2 5 2" xfId="5735"/>
    <cellStyle name="Standard 2 8 2 2 2 6" xfId="4134"/>
    <cellStyle name="Standard 2 8 2 2 2_Kat 2" xfId="2015"/>
    <cellStyle name="Standard 2 8 2 2 3" xfId="249"/>
    <cellStyle name="Standard 2 8 2 2 3 2" xfId="569"/>
    <cellStyle name="Standard 2 8 2 2 3 2 2" xfId="1371"/>
    <cellStyle name="Standard 2 8 2 2 3 2 2 2" xfId="3732"/>
    <cellStyle name="Standard 2 8 2 2 3 2 2 2 2" xfId="6935"/>
    <cellStyle name="Standard 2 8 2 2 3 2 2 3" xfId="5334"/>
    <cellStyle name="Standard 2 8 2 2 3 2 3" xfId="2931"/>
    <cellStyle name="Standard 2 8 2 2 3 2 3 2" xfId="6135"/>
    <cellStyle name="Standard 2 8 2 2 3 2 4" xfId="4534"/>
    <cellStyle name="Standard 2 8 2 2 3 2_Kat 2" xfId="2020"/>
    <cellStyle name="Standard 2 8 2 2 3 3" xfId="1051"/>
    <cellStyle name="Standard 2 8 2 2 3 3 2" xfId="3412"/>
    <cellStyle name="Standard 2 8 2 2 3 3 2 2" xfId="6615"/>
    <cellStyle name="Standard 2 8 2 2 3 3 3" xfId="5014"/>
    <cellStyle name="Standard 2 8 2 2 3 4" xfId="2611"/>
    <cellStyle name="Standard 2 8 2 2 3 4 2" xfId="5815"/>
    <cellStyle name="Standard 2 8 2 2 3 5" xfId="4214"/>
    <cellStyle name="Standard 2 8 2 2 3_Kat 2" xfId="2019"/>
    <cellStyle name="Standard 2 8 2 2 4" xfId="649"/>
    <cellStyle name="Standard 2 8 2 2 4 2" xfId="1451"/>
    <cellStyle name="Standard 2 8 2 2 4 2 2" xfId="3812"/>
    <cellStyle name="Standard 2 8 2 2 4 2 2 2" xfId="7015"/>
    <cellStyle name="Standard 2 8 2 2 4 2 3" xfId="5414"/>
    <cellStyle name="Standard 2 8 2 2 4 3" xfId="3011"/>
    <cellStyle name="Standard 2 8 2 2 4 3 2" xfId="6215"/>
    <cellStyle name="Standard 2 8 2 2 4 4" xfId="4614"/>
    <cellStyle name="Standard 2 8 2 2 4_Kat 2" xfId="2021"/>
    <cellStyle name="Standard 2 8 2 2 5" xfId="729"/>
    <cellStyle name="Standard 2 8 2 2 5 2" xfId="1531"/>
    <cellStyle name="Standard 2 8 2 2 5 2 2" xfId="3892"/>
    <cellStyle name="Standard 2 8 2 2 5 2 2 2" xfId="7095"/>
    <cellStyle name="Standard 2 8 2 2 5 2 3" xfId="5494"/>
    <cellStyle name="Standard 2 8 2 2 5 3" xfId="3091"/>
    <cellStyle name="Standard 2 8 2 2 5 3 2" xfId="6295"/>
    <cellStyle name="Standard 2 8 2 2 5 4" xfId="4694"/>
    <cellStyle name="Standard 2 8 2 2 5_Kat 2" xfId="2022"/>
    <cellStyle name="Standard 2 8 2 2 6" xfId="409"/>
    <cellStyle name="Standard 2 8 2 2 6 2" xfId="1211"/>
    <cellStyle name="Standard 2 8 2 2 6 2 2" xfId="3572"/>
    <cellStyle name="Standard 2 8 2 2 6 2 2 2" xfId="6775"/>
    <cellStyle name="Standard 2 8 2 2 6 2 3" xfId="5174"/>
    <cellStyle name="Standard 2 8 2 2 6 3" xfId="2771"/>
    <cellStyle name="Standard 2 8 2 2 6 3 2" xfId="5975"/>
    <cellStyle name="Standard 2 8 2 2 6 4" xfId="4374"/>
    <cellStyle name="Standard 2 8 2 2 6_Kat 2" xfId="2023"/>
    <cellStyle name="Standard 2 8 2 2 7" xfId="891"/>
    <cellStyle name="Standard 2 8 2 2 7 2" xfId="3252"/>
    <cellStyle name="Standard 2 8 2 2 7 2 2" xfId="6455"/>
    <cellStyle name="Standard 2 8 2 2 7 3" xfId="4854"/>
    <cellStyle name="Standard 2 8 2 2 8" xfId="2451"/>
    <cellStyle name="Standard 2 8 2 2 8 2" xfId="5655"/>
    <cellStyle name="Standard 2 8 2 2 9" xfId="4054"/>
    <cellStyle name="Standard 2 8 2 2_Kat 2" xfId="2014"/>
    <cellStyle name="Standard 2 8 2 3" xfId="129"/>
    <cellStyle name="Standard 2 8 2 3 2" xfId="289"/>
    <cellStyle name="Standard 2 8 2 3 2 2" xfId="769"/>
    <cellStyle name="Standard 2 8 2 3 2 2 2" xfId="1571"/>
    <cellStyle name="Standard 2 8 2 3 2 2 2 2" xfId="3932"/>
    <cellStyle name="Standard 2 8 2 3 2 2 2 2 2" xfId="7135"/>
    <cellStyle name="Standard 2 8 2 3 2 2 2 3" xfId="5534"/>
    <cellStyle name="Standard 2 8 2 3 2 2 3" xfId="3131"/>
    <cellStyle name="Standard 2 8 2 3 2 2 3 2" xfId="6335"/>
    <cellStyle name="Standard 2 8 2 3 2 2 4" xfId="4734"/>
    <cellStyle name="Standard 2 8 2 3 2 2_Kat 2" xfId="2026"/>
    <cellStyle name="Standard 2 8 2 3 2 3" xfId="1091"/>
    <cellStyle name="Standard 2 8 2 3 2 3 2" xfId="3452"/>
    <cellStyle name="Standard 2 8 2 3 2 3 2 2" xfId="6655"/>
    <cellStyle name="Standard 2 8 2 3 2 3 3" xfId="5054"/>
    <cellStyle name="Standard 2 8 2 3 2 4" xfId="2651"/>
    <cellStyle name="Standard 2 8 2 3 2 4 2" xfId="5855"/>
    <cellStyle name="Standard 2 8 2 3 2 5" xfId="4254"/>
    <cellStyle name="Standard 2 8 2 3 2_Kat 2" xfId="2025"/>
    <cellStyle name="Standard 2 8 2 3 3" xfId="449"/>
    <cellStyle name="Standard 2 8 2 3 3 2" xfId="1251"/>
    <cellStyle name="Standard 2 8 2 3 3 2 2" xfId="3612"/>
    <cellStyle name="Standard 2 8 2 3 3 2 2 2" xfId="6815"/>
    <cellStyle name="Standard 2 8 2 3 3 2 3" xfId="5214"/>
    <cellStyle name="Standard 2 8 2 3 3 3" xfId="2811"/>
    <cellStyle name="Standard 2 8 2 3 3 3 2" xfId="6015"/>
    <cellStyle name="Standard 2 8 2 3 3 4" xfId="4414"/>
    <cellStyle name="Standard 2 8 2 3 3_Kat 2" xfId="2027"/>
    <cellStyle name="Standard 2 8 2 3 4" xfId="931"/>
    <cellStyle name="Standard 2 8 2 3 4 2" xfId="3292"/>
    <cellStyle name="Standard 2 8 2 3 4 2 2" xfId="6495"/>
    <cellStyle name="Standard 2 8 2 3 4 3" xfId="4894"/>
    <cellStyle name="Standard 2 8 2 3 5" xfId="2491"/>
    <cellStyle name="Standard 2 8 2 3 5 2" xfId="5695"/>
    <cellStyle name="Standard 2 8 2 3 6" xfId="4094"/>
    <cellStyle name="Standard 2 8 2 3_Kat 2" xfId="2024"/>
    <cellStyle name="Standard 2 8 2 4" xfId="209"/>
    <cellStyle name="Standard 2 8 2 4 2" xfId="529"/>
    <cellStyle name="Standard 2 8 2 4 2 2" xfId="1331"/>
    <cellStyle name="Standard 2 8 2 4 2 2 2" xfId="3692"/>
    <cellStyle name="Standard 2 8 2 4 2 2 2 2" xfId="6895"/>
    <cellStyle name="Standard 2 8 2 4 2 2 3" xfId="5294"/>
    <cellStyle name="Standard 2 8 2 4 2 3" xfId="2891"/>
    <cellStyle name="Standard 2 8 2 4 2 3 2" xfId="6095"/>
    <cellStyle name="Standard 2 8 2 4 2 4" xfId="4494"/>
    <cellStyle name="Standard 2 8 2 4 2_Kat 2" xfId="2029"/>
    <cellStyle name="Standard 2 8 2 4 3" xfId="1011"/>
    <cellStyle name="Standard 2 8 2 4 3 2" xfId="3372"/>
    <cellStyle name="Standard 2 8 2 4 3 2 2" xfId="6575"/>
    <cellStyle name="Standard 2 8 2 4 3 3" xfId="4974"/>
    <cellStyle name="Standard 2 8 2 4 4" xfId="2571"/>
    <cellStyle name="Standard 2 8 2 4 4 2" xfId="5775"/>
    <cellStyle name="Standard 2 8 2 4 5" xfId="4174"/>
    <cellStyle name="Standard 2 8 2 4_Kat 2" xfId="2028"/>
    <cellStyle name="Standard 2 8 2 5" xfId="609"/>
    <cellStyle name="Standard 2 8 2 5 2" xfId="1411"/>
    <cellStyle name="Standard 2 8 2 5 2 2" xfId="3772"/>
    <cellStyle name="Standard 2 8 2 5 2 2 2" xfId="6975"/>
    <cellStyle name="Standard 2 8 2 5 2 3" xfId="5374"/>
    <cellStyle name="Standard 2 8 2 5 3" xfId="2971"/>
    <cellStyle name="Standard 2 8 2 5 3 2" xfId="6175"/>
    <cellStyle name="Standard 2 8 2 5 4" xfId="4574"/>
    <cellStyle name="Standard 2 8 2 5_Kat 2" xfId="2030"/>
    <cellStyle name="Standard 2 8 2 6" xfId="689"/>
    <cellStyle name="Standard 2 8 2 6 2" xfId="1491"/>
    <cellStyle name="Standard 2 8 2 6 2 2" xfId="3852"/>
    <cellStyle name="Standard 2 8 2 6 2 2 2" xfId="7055"/>
    <cellStyle name="Standard 2 8 2 6 2 3" xfId="5454"/>
    <cellStyle name="Standard 2 8 2 6 3" xfId="3051"/>
    <cellStyle name="Standard 2 8 2 6 3 2" xfId="6255"/>
    <cellStyle name="Standard 2 8 2 6 4" xfId="4654"/>
    <cellStyle name="Standard 2 8 2 6_Kat 2" xfId="2031"/>
    <cellStyle name="Standard 2 8 2 7" xfId="369"/>
    <cellStyle name="Standard 2 8 2 7 2" xfId="1171"/>
    <cellStyle name="Standard 2 8 2 7 2 2" xfId="3532"/>
    <cellStyle name="Standard 2 8 2 7 2 2 2" xfId="6735"/>
    <cellStyle name="Standard 2 8 2 7 2 3" xfId="5134"/>
    <cellStyle name="Standard 2 8 2 7 3" xfId="2731"/>
    <cellStyle name="Standard 2 8 2 7 3 2" xfId="5935"/>
    <cellStyle name="Standard 2 8 2 7 4" xfId="4334"/>
    <cellStyle name="Standard 2 8 2 7_Kat 2" xfId="2032"/>
    <cellStyle name="Standard 2 8 2 8" xfId="851"/>
    <cellStyle name="Standard 2 8 2 8 2" xfId="3212"/>
    <cellStyle name="Standard 2 8 2 8 2 2" xfId="6415"/>
    <cellStyle name="Standard 2 8 2 8 3" xfId="4814"/>
    <cellStyle name="Standard 2 8 2 9" xfId="2411"/>
    <cellStyle name="Standard 2 8 2 9 2" xfId="5615"/>
    <cellStyle name="Standard 2 8 2_Kat 2" xfId="2013"/>
    <cellStyle name="Standard 2 8 3" xfId="69"/>
    <cellStyle name="Standard 2 8 3 2" xfId="149"/>
    <cellStyle name="Standard 2 8 3 2 2" xfId="309"/>
    <cellStyle name="Standard 2 8 3 2 2 2" xfId="789"/>
    <cellStyle name="Standard 2 8 3 2 2 2 2" xfId="1591"/>
    <cellStyle name="Standard 2 8 3 2 2 2 2 2" xfId="3952"/>
    <cellStyle name="Standard 2 8 3 2 2 2 2 2 2" xfId="7155"/>
    <cellStyle name="Standard 2 8 3 2 2 2 2 3" xfId="5554"/>
    <cellStyle name="Standard 2 8 3 2 2 2 3" xfId="3151"/>
    <cellStyle name="Standard 2 8 3 2 2 2 3 2" xfId="6355"/>
    <cellStyle name="Standard 2 8 3 2 2 2 4" xfId="4754"/>
    <cellStyle name="Standard 2 8 3 2 2 2_Kat 2" xfId="2036"/>
    <cellStyle name="Standard 2 8 3 2 2 3" xfId="1111"/>
    <cellStyle name="Standard 2 8 3 2 2 3 2" xfId="3472"/>
    <cellStyle name="Standard 2 8 3 2 2 3 2 2" xfId="6675"/>
    <cellStyle name="Standard 2 8 3 2 2 3 3" xfId="5074"/>
    <cellStyle name="Standard 2 8 3 2 2 4" xfId="2671"/>
    <cellStyle name="Standard 2 8 3 2 2 4 2" xfId="5875"/>
    <cellStyle name="Standard 2 8 3 2 2 5" xfId="4274"/>
    <cellStyle name="Standard 2 8 3 2 2_Kat 2" xfId="2035"/>
    <cellStyle name="Standard 2 8 3 2 3" xfId="469"/>
    <cellStyle name="Standard 2 8 3 2 3 2" xfId="1271"/>
    <cellStyle name="Standard 2 8 3 2 3 2 2" xfId="3632"/>
    <cellStyle name="Standard 2 8 3 2 3 2 2 2" xfId="6835"/>
    <cellStyle name="Standard 2 8 3 2 3 2 3" xfId="5234"/>
    <cellStyle name="Standard 2 8 3 2 3 3" xfId="2831"/>
    <cellStyle name="Standard 2 8 3 2 3 3 2" xfId="6035"/>
    <cellStyle name="Standard 2 8 3 2 3 4" xfId="4434"/>
    <cellStyle name="Standard 2 8 3 2 3_Kat 2" xfId="2037"/>
    <cellStyle name="Standard 2 8 3 2 4" xfId="951"/>
    <cellStyle name="Standard 2 8 3 2 4 2" xfId="3312"/>
    <cellStyle name="Standard 2 8 3 2 4 2 2" xfId="6515"/>
    <cellStyle name="Standard 2 8 3 2 4 3" xfId="4914"/>
    <cellStyle name="Standard 2 8 3 2 5" xfId="2511"/>
    <cellStyle name="Standard 2 8 3 2 5 2" xfId="5715"/>
    <cellStyle name="Standard 2 8 3 2 6" xfId="4114"/>
    <cellStyle name="Standard 2 8 3 2_Kat 2" xfId="2034"/>
    <cellStyle name="Standard 2 8 3 3" xfId="229"/>
    <cellStyle name="Standard 2 8 3 3 2" xfId="549"/>
    <cellStyle name="Standard 2 8 3 3 2 2" xfId="1351"/>
    <cellStyle name="Standard 2 8 3 3 2 2 2" xfId="3712"/>
    <cellStyle name="Standard 2 8 3 3 2 2 2 2" xfId="6915"/>
    <cellStyle name="Standard 2 8 3 3 2 2 3" xfId="5314"/>
    <cellStyle name="Standard 2 8 3 3 2 3" xfId="2911"/>
    <cellStyle name="Standard 2 8 3 3 2 3 2" xfId="6115"/>
    <cellStyle name="Standard 2 8 3 3 2 4" xfId="4514"/>
    <cellStyle name="Standard 2 8 3 3 2_Kat 2" xfId="2039"/>
    <cellStyle name="Standard 2 8 3 3 3" xfId="1031"/>
    <cellStyle name="Standard 2 8 3 3 3 2" xfId="3392"/>
    <cellStyle name="Standard 2 8 3 3 3 2 2" xfId="6595"/>
    <cellStyle name="Standard 2 8 3 3 3 3" xfId="4994"/>
    <cellStyle name="Standard 2 8 3 3 4" xfId="2591"/>
    <cellStyle name="Standard 2 8 3 3 4 2" xfId="5795"/>
    <cellStyle name="Standard 2 8 3 3 5" xfId="4194"/>
    <cellStyle name="Standard 2 8 3 3_Kat 2" xfId="2038"/>
    <cellStyle name="Standard 2 8 3 4" xfId="629"/>
    <cellStyle name="Standard 2 8 3 4 2" xfId="1431"/>
    <cellStyle name="Standard 2 8 3 4 2 2" xfId="3792"/>
    <cellStyle name="Standard 2 8 3 4 2 2 2" xfId="6995"/>
    <cellStyle name="Standard 2 8 3 4 2 3" xfId="5394"/>
    <cellStyle name="Standard 2 8 3 4 3" xfId="2991"/>
    <cellStyle name="Standard 2 8 3 4 3 2" xfId="6195"/>
    <cellStyle name="Standard 2 8 3 4 4" xfId="4594"/>
    <cellStyle name="Standard 2 8 3 4_Kat 2" xfId="2040"/>
    <cellStyle name="Standard 2 8 3 5" xfId="709"/>
    <cellStyle name="Standard 2 8 3 5 2" xfId="1511"/>
    <cellStyle name="Standard 2 8 3 5 2 2" xfId="3872"/>
    <cellStyle name="Standard 2 8 3 5 2 2 2" xfId="7075"/>
    <cellStyle name="Standard 2 8 3 5 2 3" xfId="5474"/>
    <cellStyle name="Standard 2 8 3 5 3" xfId="3071"/>
    <cellStyle name="Standard 2 8 3 5 3 2" xfId="6275"/>
    <cellStyle name="Standard 2 8 3 5 4" xfId="4674"/>
    <cellStyle name="Standard 2 8 3 5_Kat 2" xfId="2041"/>
    <cellStyle name="Standard 2 8 3 6" xfId="389"/>
    <cellStyle name="Standard 2 8 3 6 2" xfId="1191"/>
    <cellStyle name="Standard 2 8 3 6 2 2" xfId="3552"/>
    <cellStyle name="Standard 2 8 3 6 2 2 2" xfId="6755"/>
    <cellStyle name="Standard 2 8 3 6 2 3" xfId="5154"/>
    <cellStyle name="Standard 2 8 3 6 3" xfId="2751"/>
    <cellStyle name="Standard 2 8 3 6 3 2" xfId="5955"/>
    <cellStyle name="Standard 2 8 3 6 4" xfId="4354"/>
    <cellStyle name="Standard 2 8 3 6_Kat 2" xfId="2042"/>
    <cellStyle name="Standard 2 8 3 7" xfId="871"/>
    <cellStyle name="Standard 2 8 3 7 2" xfId="3232"/>
    <cellStyle name="Standard 2 8 3 7 2 2" xfId="6435"/>
    <cellStyle name="Standard 2 8 3 7 3" xfId="4834"/>
    <cellStyle name="Standard 2 8 3 8" xfId="2431"/>
    <cellStyle name="Standard 2 8 3 8 2" xfId="5635"/>
    <cellStyle name="Standard 2 8 3 9" xfId="4034"/>
    <cellStyle name="Standard 2 8 3_Kat 2" xfId="2033"/>
    <cellStyle name="Standard 2 8 4" xfId="109"/>
    <cellStyle name="Standard 2 8 4 2" xfId="269"/>
    <cellStyle name="Standard 2 8 4 2 2" xfId="749"/>
    <cellStyle name="Standard 2 8 4 2 2 2" xfId="1551"/>
    <cellStyle name="Standard 2 8 4 2 2 2 2" xfId="3912"/>
    <cellStyle name="Standard 2 8 4 2 2 2 2 2" xfId="7115"/>
    <cellStyle name="Standard 2 8 4 2 2 2 3" xfId="5514"/>
    <cellStyle name="Standard 2 8 4 2 2 3" xfId="3111"/>
    <cellStyle name="Standard 2 8 4 2 2 3 2" xfId="6315"/>
    <cellStyle name="Standard 2 8 4 2 2 4" xfId="4714"/>
    <cellStyle name="Standard 2 8 4 2 2_Kat 2" xfId="2045"/>
    <cellStyle name="Standard 2 8 4 2 3" xfId="1071"/>
    <cellStyle name="Standard 2 8 4 2 3 2" xfId="3432"/>
    <cellStyle name="Standard 2 8 4 2 3 2 2" xfId="6635"/>
    <cellStyle name="Standard 2 8 4 2 3 3" xfId="5034"/>
    <cellStyle name="Standard 2 8 4 2 4" xfId="2631"/>
    <cellStyle name="Standard 2 8 4 2 4 2" xfId="5835"/>
    <cellStyle name="Standard 2 8 4 2 5" xfId="4234"/>
    <cellStyle name="Standard 2 8 4 2_Kat 2" xfId="2044"/>
    <cellStyle name="Standard 2 8 4 3" xfId="429"/>
    <cellStyle name="Standard 2 8 4 3 2" xfId="1231"/>
    <cellStyle name="Standard 2 8 4 3 2 2" xfId="3592"/>
    <cellStyle name="Standard 2 8 4 3 2 2 2" xfId="6795"/>
    <cellStyle name="Standard 2 8 4 3 2 3" xfId="5194"/>
    <cellStyle name="Standard 2 8 4 3 3" xfId="2791"/>
    <cellStyle name="Standard 2 8 4 3 3 2" xfId="5995"/>
    <cellStyle name="Standard 2 8 4 3 4" xfId="4394"/>
    <cellStyle name="Standard 2 8 4 3_Kat 2" xfId="2046"/>
    <cellStyle name="Standard 2 8 4 4" xfId="911"/>
    <cellStyle name="Standard 2 8 4 4 2" xfId="3272"/>
    <cellStyle name="Standard 2 8 4 4 2 2" xfId="6475"/>
    <cellStyle name="Standard 2 8 4 4 3" xfId="4874"/>
    <cellStyle name="Standard 2 8 4 5" xfId="2471"/>
    <cellStyle name="Standard 2 8 4 5 2" xfId="5675"/>
    <cellStyle name="Standard 2 8 4 6" xfId="4074"/>
    <cellStyle name="Standard 2 8 4_Kat 2" xfId="2043"/>
    <cellStyle name="Standard 2 8 5" xfId="189"/>
    <cellStyle name="Standard 2 8 5 2" xfId="509"/>
    <cellStyle name="Standard 2 8 5 2 2" xfId="1311"/>
    <cellStyle name="Standard 2 8 5 2 2 2" xfId="3672"/>
    <cellStyle name="Standard 2 8 5 2 2 2 2" xfId="6875"/>
    <cellStyle name="Standard 2 8 5 2 2 3" xfId="5274"/>
    <cellStyle name="Standard 2 8 5 2 3" xfId="2871"/>
    <cellStyle name="Standard 2 8 5 2 3 2" xfId="6075"/>
    <cellStyle name="Standard 2 8 5 2 4" xfId="4474"/>
    <cellStyle name="Standard 2 8 5 2_Kat 2" xfId="2048"/>
    <cellStyle name="Standard 2 8 5 3" xfId="991"/>
    <cellStyle name="Standard 2 8 5 3 2" xfId="3352"/>
    <cellStyle name="Standard 2 8 5 3 2 2" xfId="6555"/>
    <cellStyle name="Standard 2 8 5 3 3" xfId="4954"/>
    <cellStyle name="Standard 2 8 5 4" xfId="2551"/>
    <cellStyle name="Standard 2 8 5 4 2" xfId="5755"/>
    <cellStyle name="Standard 2 8 5 5" xfId="4154"/>
    <cellStyle name="Standard 2 8 5_Kat 2" xfId="2047"/>
    <cellStyle name="Standard 2 8 6" xfId="589"/>
    <cellStyle name="Standard 2 8 6 2" xfId="1391"/>
    <cellStyle name="Standard 2 8 6 2 2" xfId="3752"/>
    <cellStyle name="Standard 2 8 6 2 2 2" xfId="6955"/>
    <cellStyle name="Standard 2 8 6 2 3" xfId="5354"/>
    <cellStyle name="Standard 2 8 6 3" xfId="2951"/>
    <cellStyle name="Standard 2 8 6 3 2" xfId="6155"/>
    <cellStyle name="Standard 2 8 6 4" xfId="4554"/>
    <cellStyle name="Standard 2 8 6_Kat 2" xfId="2049"/>
    <cellStyle name="Standard 2 8 7" xfId="669"/>
    <cellStyle name="Standard 2 8 7 2" xfId="1471"/>
    <cellStyle name="Standard 2 8 7 2 2" xfId="3832"/>
    <cellStyle name="Standard 2 8 7 2 2 2" xfId="7035"/>
    <cellStyle name="Standard 2 8 7 2 3" xfId="5434"/>
    <cellStyle name="Standard 2 8 7 3" xfId="3031"/>
    <cellStyle name="Standard 2 8 7 3 2" xfId="6235"/>
    <cellStyle name="Standard 2 8 7 4" xfId="4634"/>
    <cellStyle name="Standard 2 8 7_Kat 2" xfId="2050"/>
    <cellStyle name="Standard 2 8 8" xfId="349"/>
    <cellStyle name="Standard 2 8 8 2" xfId="1151"/>
    <cellStyle name="Standard 2 8 8 2 2" xfId="3512"/>
    <cellStyle name="Standard 2 8 8 2 2 2" xfId="6715"/>
    <cellStyle name="Standard 2 8 8 2 3" xfId="5114"/>
    <cellStyle name="Standard 2 8 8 3" xfId="2711"/>
    <cellStyle name="Standard 2 8 8 3 2" xfId="5915"/>
    <cellStyle name="Standard 2 8 8 4" xfId="4314"/>
    <cellStyle name="Standard 2 8 8_Kat 2" xfId="2051"/>
    <cellStyle name="Standard 2 8 9" xfId="831"/>
    <cellStyle name="Standard 2 8 9 2" xfId="3192"/>
    <cellStyle name="Standard 2 8 9 2 2" xfId="6395"/>
    <cellStyle name="Standard 2 8 9 3" xfId="4794"/>
    <cellStyle name="Standard 2 8_Kat 2" xfId="2012"/>
    <cellStyle name="Standard 2 9" xfId="26"/>
    <cellStyle name="Standard 2 9 10" xfId="2390"/>
    <cellStyle name="Standard 2 9 10 2" xfId="5594"/>
    <cellStyle name="Standard 2 9 11" xfId="3993"/>
    <cellStyle name="Standard 2 9 2" xfId="48"/>
    <cellStyle name="Standard 2 9 2 10" xfId="4013"/>
    <cellStyle name="Standard 2 9 2 2" xfId="88"/>
    <cellStyle name="Standard 2 9 2 2 2" xfId="168"/>
    <cellStyle name="Standard 2 9 2 2 2 2" xfId="328"/>
    <cellStyle name="Standard 2 9 2 2 2 2 2" xfId="808"/>
    <cellStyle name="Standard 2 9 2 2 2 2 2 2" xfId="1610"/>
    <cellStyle name="Standard 2 9 2 2 2 2 2 2 2" xfId="3971"/>
    <cellStyle name="Standard 2 9 2 2 2 2 2 2 2 2" xfId="7174"/>
    <cellStyle name="Standard 2 9 2 2 2 2 2 2 3" xfId="5573"/>
    <cellStyle name="Standard 2 9 2 2 2 2 2 3" xfId="3170"/>
    <cellStyle name="Standard 2 9 2 2 2 2 2 3 2" xfId="6374"/>
    <cellStyle name="Standard 2 9 2 2 2 2 2 4" xfId="4773"/>
    <cellStyle name="Standard 2 9 2 2 2 2 2_Kat 2" xfId="2057"/>
    <cellStyle name="Standard 2 9 2 2 2 2 3" xfId="1130"/>
    <cellStyle name="Standard 2 9 2 2 2 2 3 2" xfId="3491"/>
    <cellStyle name="Standard 2 9 2 2 2 2 3 2 2" xfId="6694"/>
    <cellStyle name="Standard 2 9 2 2 2 2 3 3" xfId="5093"/>
    <cellStyle name="Standard 2 9 2 2 2 2 4" xfId="2690"/>
    <cellStyle name="Standard 2 9 2 2 2 2 4 2" xfId="5894"/>
    <cellStyle name="Standard 2 9 2 2 2 2 5" xfId="4293"/>
    <cellStyle name="Standard 2 9 2 2 2 2_Kat 2" xfId="2056"/>
    <cellStyle name="Standard 2 9 2 2 2 3" xfId="488"/>
    <cellStyle name="Standard 2 9 2 2 2 3 2" xfId="1290"/>
    <cellStyle name="Standard 2 9 2 2 2 3 2 2" xfId="3651"/>
    <cellStyle name="Standard 2 9 2 2 2 3 2 2 2" xfId="6854"/>
    <cellStyle name="Standard 2 9 2 2 2 3 2 3" xfId="5253"/>
    <cellStyle name="Standard 2 9 2 2 2 3 3" xfId="2850"/>
    <cellStyle name="Standard 2 9 2 2 2 3 3 2" xfId="6054"/>
    <cellStyle name="Standard 2 9 2 2 2 3 4" xfId="4453"/>
    <cellStyle name="Standard 2 9 2 2 2 3_Kat 2" xfId="2058"/>
    <cellStyle name="Standard 2 9 2 2 2 4" xfId="970"/>
    <cellStyle name="Standard 2 9 2 2 2 4 2" xfId="3331"/>
    <cellStyle name="Standard 2 9 2 2 2 4 2 2" xfId="6534"/>
    <cellStyle name="Standard 2 9 2 2 2 4 3" xfId="4933"/>
    <cellStyle name="Standard 2 9 2 2 2 5" xfId="2530"/>
    <cellStyle name="Standard 2 9 2 2 2 5 2" xfId="5734"/>
    <cellStyle name="Standard 2 9 2 2 2 6" xfId="4133"/>
    <cellStyle name="Standard 2 9 2 2 2_Kat 2" xfId="2055"/>
    <cellStyle name="Standard 2 9 2 2 3" xfId="248"/>
    <cellStyle name="Standard 2 9 2 2 3 2" xfId="568"/>
    <cellStyle name="Standard 2 9 2 2 3 2 2" xfId="1370"/>
    <cellStyle name="Standard 2 9 2 2 3 2 2 2" xfId="3731"/>
    <cellStyle name="Standard 2 9 2 2 3 2 2 2 2" xfId="6934"/>
    <cellStyle name="Standard 2 9 2 2 3 2 2 3" xfId="5333"/>
    <cellStyle name="Standard 2 9 2 2 3 2 3" xfId="2930"/>
    <cellStyle name="Standard 2 9 2 2 3 2 3 2" xfId="6134"/>
    <cellStyle name="Standard 2 9 2 2 3 2 4" xfId="4533"/>
    <cellStyle name="Standard 2 9 2 2 3 2_Kat 2" xfId="2060"/>
    <cellStyle name="Standard 2 9 2 2 3 3" xfId="1050"/>
    <cellStyle name="Standard 2 9 2 2 3 3 2" xfId="3411"/>
    <cellStyle name="Standard 2 9 2 2 3 3 2 2" xfId="6614"/>
    <cellStyle name="Standard 2 9 2 2 3 3 3" xfId="5013"/>
    <cellStyle name="Standard 2 9 2 2 3 4" xfId="2610"/>
    <cellStyle name="Standard 2 9 2 2 3 4 2" xfId="5814"/>
    <cellStyle name="Standard 2 9 2 2 3 5" xfId="4213"/>
    <cellStyle name="Standard 2 9 2 2 3_Kat 2" xfId="2059"/>
    <cellStyle name="Standard 2 9 2 2 4" xfId="648"/>
    <cellStyle name="Standard 2 9 2 2 4 2" xfId="1450"/>
    <cellStyle name="Standard 2 9 2 2 4 2 2" xfId="3811"/>
    <cellStyle name="Standard 2 9 2 2 4 2 2 2" xfId="7014"/>
    <cellStyle name="Standard 2 9 2 2 4 2 3" xfId="5413"/>
    <cellStyle name="Standard 2 9 2 2 4 3" xfId="3010"/>
    <cellStyle name="Standard 2 9 2 2 4 3 2" xfId="6214"/>
    <cellStyle name="Standard 2 9 2 2 4 4" xfId="4613"/>
    <cellStyle name="Standard 2 9 2 2 4_Kat 2" xfId="2061"/>
    <cellStyle name="Standard 2 9 2 2 5" xfId="728"/>
    <cellStyle name="Standard 2 9 2 2 5 2" xfId="1530"/>
    <cellStyle name="Standard 2 9 2 2 5 2 2" xfId="3891"/>
    <cellStyle name="Standard 2 9 2 2 5 2 2 2" xfId="7094"/>
    <cellStyle name="Standard 2 9 2 2 5 2 3" xfId="5493"/>
    <cellStyle name="Standard 2 9 2 2 5 3" xfId="3090"/>
    <cellStyle name="Standard 2 9 2 2 5 3 2" xfId="6294"/>
    <cellStyle name="Standard 2 9 2 2 5 4" xfId="4693"/>
    <cellStyle name="Standard 2 9 2 2 5_Kat 2" xfId="2062"/>
    <cellStyle name="Standard 2 9 2 2 6" xfId="408"/>
    <cellStyle name="Standard 2 9 2 2 6 2" xfId="1210"/>
    <cellStyle name="Standard 2 9 2 2 6 2 2" xfId="3571"/>
    <cellStyle name="Standard 2 9 2 2 6 2 2 2" xfId="6774"/>
    <cellStyle name="Standard 2 9 2 2 6 2 3" xfId="5173"/>
    <cellStyle name="Standard 2 9 2 2 6 3" xfId="2770"/>
    <cellStyle name="Standard 2 9 2 2 6 3 2" xfId="5974"/>
    <cellStyle name="Standard 2 9 2 2 6 4" xfId="4373"/>
    <cellStyle name="Standard 2 9 2 2 6_Kat 2" xfId="2063"/>
    <cellStyle name="Standard 2 9 2 2 7" xfId="890"/>
    <cellStyle name="Standard 2 9 2 2 7 2" xfId="3251"/>
    <cellStyle name="Standard 2 9 2 2 7 2 2" xfId="6454"/>
    <cellStyle name="Standard 2 9 2 2 7 3" xfId="4853"/>
    <cellStyle name="Standard 2 9 2 2 8" xfId="2450"/>
    <cellStyle name="Standard 2 9 2 2 8 2" xfId="5654"/>
    <cellStyle name="Standard 2 9 2 2 9" xfId="4053"/>
    <cellStyle name="Standard 2 9 2 2_Kat 2" xfId="2054"/>
    <cellStyle name="Standard 2 9 2 3" xfId="128"/>
    <cellStyle name="Standard 2 9 2 3 2" xfId="288"/>
    <cellStyle name="Standard 2 9 2 3 2 2" xfId="768"/>
    <cellStyle name="Standard 2 9 2 3 2 2 2" xfId="1570"/>
    <cellStyle name="Standard 2 9 2 3 2 2 2 2" xfId="3931"/>
    <cellStyle name="Standard 2 9 2 3 2 2 2 2 2" xfId="7134"/>
    <cellStyle name="Standard 2 9 2 3 2 2 2 3" xfId="5533"/>
    <cellStyle name="Standard 2 9 2 3 2 2 3" xfId="3130"/>
    <cellStyle name="Standard 2 9 2 3 2 2 3 2" xfId="6334"/>
    <cellStyle name="Standard 2 9 2 3 2 2 4" xfId="4733"/>
    <cellStyle name="Standard 2 9 2 3 2 2_Kat 2" xfId="2066"/>
    <cellStyle name="Standard 2 9 2 3 2 3" xfId="1090"/>
    <cellStyle name="Standard 2 9 2 3 2 3 2" xfId="3451"/>
    <cellStyle name="Standard 2 9 2 3 2 3 2 2" xfId="6654"/>
    <cellStyle name="Standard 2 9 2 3 2 3 3" xfId="5053"/>
    <cellStyle name="Standard 2 9 2 3 2 4" xfId="2650"/>
    <cellStyle name="Standard 2 9 2 3 2 4 2" xfId="5854"/>
    <cellStyle name="Standard 2 9 2 3 2 5" xfId="4253"/>
    <cellStyle name="Standard 2 9 2 3 2_Kat 2" xfId="2065"/>
    <cellStyle name="Standard 2 9 2 3 3" xfId="448"/>
    <cellStyle name="Standard 2 9 2 3 3 2" xfId="1250"/>
    <cellStyle name="Standard 2 9 2 3 3 2 2" xfId="3611"/>
    <cellStyle name="Standard 2 9 2 3 3 2 2 2" xfId="6814"/>
    <cellStyle name="Standard 2 9 2 3 3 2 3" xfId="5213"/>
    <cellStyle name="Standard 2 9 2 3 3 3" xfId="2810"/>
    <cellStyle name="Standard 2 9 2 3 3 3 2" xfId="6014"/>
    <cellStyle name="Standard 2 9 2 3 3 4" xfId="4413"/>
    <cellStyle name="Standard 2 9 2 3 3_Kat 2" xfId="2067"/>
    <cellStyle name="Standard 2 9 2 3 4" xfId="930"/>
    <cellStyle name="Standard 2 9 2 3 4 2" xfId="3291"/>
    <cellStyle name="Standard 2 9 2 3 4 2 2" xfId="6494"/>
    <cellStyle name="Standard 2 9 2 3 4 3" xfId="4893"/>
    <cellStyle name="Standard 2 9 2 3 5" xfId="2490"/>
    <cellStyle name="Standard 2 9 2 3 5 2" xfId="5694"/>
    <cellStyle name="Standard 2 9 2 3 6" xfId="4093"/>
    <cellStyle name="Standard 2 9 2 3_Kat 2" xfId="2064"/>
    <cellStyle name="Standard 2 9 2 4" xfId="208"/>
    <cellStyle name="Standard 2 9 2 4 2" xfId="528"/>
    <cellStyle name="Standard 2 9 2 4 2 2" xfId="1330"/>
    <cellStyle name="Standard 2 9 2 4 2 2 2" xfId="3691"/>
    <cellStyle name="Standard 2 9 2 4 2 2 2 2" xfId="6894"/>
    <cellStyle name="Standard 2 9 2 4 2 2 3" xfId="5293"/>
    <cellStyle name="Standard 2 9 2 4 2 3" xfId="2890"/>
    <cellStyle name="Standard 2 9 2 4 2 3 2" xfId="6094"/>
    <cellStyle name="Standard 2 9 2 4 2 4" xfId="4493"/>
    <cellStyle name="Standard 2 9 2 4 2_Kat 2" xfId="2069"/>
    <cellStyle name="Standard 2 9 2 4 3" xfId="1010"/>
    <cellStyle name="Standard 2 9 2 4 3 2" xfId="3371"/>
    <cellStyle name="Standard 2 9 2 4 3 2 2" xfId="6574"/>
    <cellStyle name="Standard 2 9 2 4 3 3" xfId="4973"/>
    <cellStyle name="Standard 2 9 2 4 4" xfId="2570"/>
    <cellStyle name="Standard 2 9 2 4 4 2" xfId="5774"/>
    <cellStyle name="Standard 2 9 2 4 5" xfId="4173"/>
    <cellStyle name="Standard 2 9 2 4_Kat 2" xfId="2068"/>
    <cellStyle name="Standard 2 9 2 5" xfId="608"/>
    <cellStyle name="Standard 2 9 2 5 2" xfId="1410"/>
    <cellStyle name="Standard 2 9 2 5 2 2" xfId="3771"/>
    <cellStyle name="Standard 2 9 2 5 2 2 2" xfId="6974"/>
    <cellStyle name="Standard 2 9 2 5 2 3" xfId="5373"/>
    <cellStyle name="Standard 2 9 2 5 3" xfId="2970"/>
    <cellStyle name="Standard 2 9 2 5 3 2" xfId="6174"/>
    <cellStyle name="Standard 2 9 2 5 4" xfId="4573"/>
    <cellStyle name="Standard 2 9 2 5_Kat 2" xfId="2070"/>
    <cellStyle name="Standard 2 9 2 6" xfId="688"/>
    <cellStyle name="Standard 2 9 2 6 2" xfId="1490"/>
    <cellStyle name="Standard 2 9 2 6 2 2" xfId="3851"/>
    <cellStyle name="Standard 2 9 2 6 2 2 2" xfId="7054"/>
    <cellStyle name="Standard 2 9 2 6 2 3" xfId="5453"/>
    <cellStyle name="Standard 2 9 2 6 3" xfId="3050"/>
    <cellStyle name="Standard 2 9 2 6 3 2" xfId="6254"/>
    <cellStyle name="Standard 2 9 2 6 4" xfId="4653"/>
    <cellStyle name="Standard 2 9 2 6_Kat 2" xfId="2071"/>
    <cellStyle name="Standard 2 9 2 7" xfId="368"/>
    <cellStyle name="Standard 2 9 2 7 2" xfId="1170"/>
    <cellStyle name="Standard 2 9 2 7 2 2" xfId="3531"/>
    <cellStyle name="Standard 2 9 2 7 2 2 2" xfId="6734"/>
    <cellStyle name="Standard 2 9 2 7 2 3" xfId="5133"/>
    <cellStyle name="Standard 2 9 2 7 3" xfId="2730"/>
    <cellStyle name="Standard 2 9 2 7 3 2" xfId="5934"/>
    <cellStyle name="Standard 2 9 2 7 4" xfId="4333"/>
    <cellStyle name="Standard 2 9 2 7_Kat 2" xfId="2072"/>
    <cellStyle name="Standard 2 9 2 8" xfId="850"/>
    <cellStyle name="Standard 2 9 2 8 2" xfId="3211"/>
    <cellStyle name="Standard 2 9 2 8 2 2" xfId="6414"/>
    <cellStyle name="Standard 2 9 2 8 3" xfId="4813"/>
    <cellStyle name="Standard 2 9 2 9" xfId="2410"/>
    <cellStyle name="Standard 2 9 2 9 2" xfId="5614"/>
    <cellStyle name="Standard 2 9 2_Kat 2" xfId="2053"/>
    <cellStyle name="Standard 2 9 3" xfId="68"/>
    <cellStyle name="Standard 2 9 3 2" xfId="148"/>
    <cellStyle name="Standard 2 9 3 2 2" xfId="308"/>
    <cellStyle name="Standard 2 9 3 2 2 2" xfId="788"/>
    <cellStyle name="Standard 2 9 3 2 2 2 2" xfId="1590"/>
    <cellStyle name="Standard 2 9 3 2 2 2 2 2" xfId="3951"/>
    <cellStyle name="Standard 2 9 3 2 2 2 2 2 2" xfId="7154"/>
    <cellStyle name="Standard 2 9 3 2 2 2 2 3" xfId="5553"/>
    <cellStyle name="Standard 2 9 3 2 2 2 3" xfId="3150"/>
    <cellStyle name="Standard 2 9 3 2 2 2 3 2" xfId="6354"/>
    <cellStyle name="Standard 2 9 3 2 2 2 4" xfId="4753"/>
    <cellStyle name="Standard 2 9 3 2 2 2_Kat 2" xfId="2076"/>
    <cellStyle name="Standard 2 9 3 2 2 3" xfId="1110"/>
    <cellStyle name="Standard 2 9 3 2 2 3 2" xfId="3471"/>
    <cellStyle name="Standard 2 9 3 2 2 3 2 2" xfId="6674"/>
    <cellStyle name="Standard 2 9 3 2 2 3 3" xfId="5073"/>
    <cellStyle name="Standard 2 9 3 2 2 4" xfId="2670"/>
    <cellStyle name="Standard 2 9 3 2 2 4 2" xfId="5874"/>
    <cellStyle name="Standard 2 9 3 2 2 5" xfId="4273"/>
    <cellStyle name="Standard 2 9 3 2 2_Kat 2" xfId="2075"/>
    <cellStyle name="Standard 2 9 3 2 3" xfId="468"/>
    <cellStyle name="Standard 2 9 3 2 3 2" xfId="1270"/>
    <cellStyle name="Standard 2 9 3 2 3 2 2" xfId="3631"/>
    <cellStyle name="Standard 2 9 3 2 3 2 2 2" xfId="6834"/>
    <cellStyle name="Standard 2 9 3 2 3 2 3" xfId="5233"/>
    <cellStyle name="Standard 2 9 3 2 3 3" xfId="2830"/>
    <cellStyle name="Standard 2 9 3 2 3 3 2" xfId="6034"/>
    <cellStyle name="Standard 2 9 3 2 3 4" xfId="4433"/>
    <cellStyle name="Standard 2 9 3 2 3_Kat 2" xfId="2077"/>
    <cellStyle name="Standard 2 9 3 2 4" xfId="950"/>
    <cellStyle name="Standard 2 9 3 2 4 2" xfId="3311"/>
    <cellStyle name="Standard 2 9 3 2 4 2 2" xfId="6514"/>
    <cellStyle name="Standard 2 9 3 2 4 3" xfId="4913"/>
    <cellStyle name="Standard 2 9 3 2 5" xfId="2510"/>
    <cellStyle name="Standard 2 9 3 2 5 2" xfId="5714"/>
    <cellStyle name="Standard 2 9 3 2 6" xfId="4113"/>
    <cellStyle name="Standard 2 9 3 2_Kat 2" xfId="2074"/>
    <cellStyle name="Standard 2 9 3 3" xfId="228"/>
    <cellStyle name="Standard 2 9 3 3 2" xfId="548"/>
    <cellStyle name="Standard 2 9 3 3 2 2" xfId="1350"/>
    <cellStyle name="Standard 2 9 3 3 2 2 2" xfId="3711"/>
    <cellStyle name="Standard 2 9 3 3 2 2 2 2" xfId="6914"/>
    <cellStyle name="Standard 2 9 3 3 2 2 3" xfId="5313"/>
    <cellStyle name="Standard 2 9 3 3 2 3" xfId="2910"/>
    <cellStyle name="Standard 2 9 3 3 2 3 2" xfId="6114"/>
    <cellStyle name="Standard 2 9 3 3 2 4" xfId="4513"/>
    <cellStyle name="Standard 2 9 3 3 2_Kat 2" xfId="2079"/>
    <cellStyle name="Standard 2 9 3 3 3" xfId="1030"/>
    <cellStyle name="Standard 2 9 3 3 3 2" xfId="3391"/>
    <cellStyle name="Standard 2 9 3 3 3 2 2" xfId="6594"/>
    <cellStyle name="Standard 2 9 3 3 3 3" xfId="4993"/>
    <cellStyle name="Standard 2 9 3 3 4" xfId="2590"/>
    <cellStyle name="Standard 2 9 3 3 4 2" xfId="5794"/>
    <cellStyle name="Standard 2 9 3 3 5" xfId="4193"/>
    <cellStyle name="Standard 2 9 3 3_Kat 2" xfId="2078"/>
    <cellStyle name="Standard 2 9 3 4" xfId="628"/>
    <cellStyle name="Standard 2 9 3 4 2" xfId="1430"/>
    <cellStyle name="Standard 2 9 3 4 2 2" xfId="3791"/>
    <cellStyle name="Standard 2 9 3 4 2 2 2" xfId="6994"/>
    <cellStyle name="Standard 2 9 3 4 2 3" xfId="5393"/>
    <cellStyle name="Standard 2 9 3 4 3" xfId="2990"/>
    <cellStyle name="Standard 2 9 3 4 3 2" xfId="6194"/>
    <cellStyle name="Standard 2 9 3 4 4" xfId="4593"/>
    <cellStyle name="Standard 2 9 3 4_Kat 2" xfId="2080"/>
    <cellStyle name="Standard 2 9 3 5" xfId="708"/>
    <cellStyle name="Standard 2 9 3 5 2" xfId="1510"/>
    <cellStyle name="Standard 2 9 3 5 2 2" xfId="3871"/>
    <cellStyle name="Standard 2 9 3 5 2 2 2" xfId="7074"/>
    <cellStyle name="Standard 2 9 3 5 2 3" xfId="5473"/>
    <cellStyle name="Standard 2 9 3 5 3" xfId="3070"/>
    <cellStyle name="Standard 2 9 3 5 3 2" xfId="6274"/>
    <cellStyle name="Standard 2 9 3 5 4" xfId="4673"/>
    <cellStyle name="Standard 2 9 3 5_Kat 2" xfId="2081"/>
    <cellStyle name="Standard 2 9 3 6" xfId="388"/>
    <cellStyle name="Standard 2 9 3 6 2" xfId="1190"/>
    <cellStyle name="Standard 2 9 3 6 2 2" xfId="3551"/>
    <cellStyle name="Standard 2 9 3 6 2 2 2" xfId="6754"/>
    <cellStyle name="Standard 2 9 3 6 2 3" xfId="5153"/>
    <cellStyle name="Standard 2 9 3 6 3" xfId="2750"/>
    <cellStyle name="Standard 2 9 3 6 3 2" xfId="5954"/>
    <cellStyle name="Standard 2 9 3 6 4" xfId="4353"/>
    <cellStyle name="Standard 2 9 3 6_Kat 2" xfId="2082"/>
    <cellStyle name="Standard 2 9 3 7" xfId="870"/>
    <cellStyle name="Standard 2 9 3 7 2" xfId="3231"/>
    <cellStyle name="Standard 2 9 3 7 2 2" xfId="6434"/>
    <cellStyle name="Standard 2 9 3 7 3" xfId="4833"/>
    <cellStyle name="Standard 2 9 3 8" xfId="2430"/>
    <cellStyle name="Standard 2 9 3 8 2" xfId="5634"/>
    <cellStyle name="Standard 2 9 3 9" xfId="4033"/>
    <cellStyle name="Standard 2 9 3_Kat 2" xfId="2073"/>
    <cellStyle name="Standard 2 9 4" xfId="108"/>
    <cellStyle name="Standard 2 9 4 2" xfId="268"/>
    <cellStyle name="Standard 2 9 4 2 2" xfId="748"/>
    <cellStyle name="Standard 2 9 4 2 2 2" xfId="1550"/>
    <cellStyle name="Standard 2 9 4 2 2 2 2" xfId="3911"/>
    <cellStyle name="Standard 2 9 4 2 2 2 2 2" xfId="7114"/>
    <cellStyle name="Standard 2 9 4 2 2 2 3" xfId="5513"/>
    <cellStyle name="Standard 2 9 4 2 2 3" xfId="3110"/>
    <cellStyle name="Standard 2 9 4 2 2 3 2" xfId="6314"/>
    <cellStyle name="Standard 2 9 4 2 2 4" xfId="4713"/>
    <cellStyle name="Standard 2 9 4 2 2_Kat 2" xfId="2085"/>
    <cellStyle name="Standard 2 9 4 2 3" xfId="1070"/>
    <cellStyle name="Standard 2 9 4 2 3 2" xfId="3431"/>
    <cellStyle name="Standard 2 9 4 2 3 2 2" xfId="6634"/>
    <cellStyle name="Standard 2 9 4 2 3 3" xfId="5033"/>
    <cellStyle name="Standard 2 9 4 2 4" xfId="2630"/>
    <cellStyle name="Standard 2 9 4 2 4 2" xfId="5834"/>
    <cellStyle name="Standard 2 9 4 2 5" xfId="4233"/>
    <cellStyle name="Standard 2 9 4 2_Kat 2" xfId="2084"/>
    <cellStyle name="Standard 2 9 4 3" xfId="428"/>
    <cellStyle name="Standard 2 9 4 3 2" xfId="1230"/>
    <cellStyle name="Standard 2 9 4 3 2 2" xfId="3591"/>
    <cellStyle name="Standard 2 9 4 3 2 2 2" xfId="6794"/>
    <cellStyle name="Standard 2 9 4 3 2 3" xfId="5193"/>
    <cellStyle name="Standard 2 9 4 3 3" xfId="2790"/>
    <cellStyle name="Standard 2 9 4 3 3 2" xfId="5994"/>
    <cellStyle name="Standard 2 9 4 3 4" xfId="4393"/>
    <cellStyle name="Standard 2 9 4 3_Kat 2" xfId="2086"/>
    <cellStyle name="Standard 2 9 4 4" xfId="910"/>
    <cellStyle name="Standard 2 9 4 4 2" xfId="3271"/>
    <cellStyle name="Standard 2 9 4 4 2 2" xfId="6474"/>
    <cellStyle name="Standard 2 9 4 4 3" xfId="4873"/>
    <cellStyle name="Standard 2 9 4 5" xfId="2470"/>
    <cellStyle name="Standard 2 9 4 5 2" xfId="5674"/>
    <cellStyle name="Standard 2 9 4 6" xfId="4073"/>
    <cellStyle name="Standard 2 9 4_Kat 2" xfId="2083"/>
    <cellStyle name="Standard 2 9 5" xfId="188"/>
    <cellStyle name="Standard 2 9 5 2" xfId="508"/>
    <cellStyle name="Standard 2 9 5 2 2" xfId="1310"/>
    <cellStyle name="Standard 2 9 5 2 2 2" xfId="3671"/>
    <cellStyle name="Standard 2 9 5 2 2 2 2" xfId="6874"/>
    <cellStyle name="Standard 2 9 5 2 2 3" xfId="5273"/>
    <cellStyle name="Standard 2 9 5 2 3" xfId="2870"/>
    <cellStyle name="Standard 2 9 5 2 3 2" xfId="6074"/>
    <cellStyle name="Standard 2 9 5 2 4" xfId="4473"/>
    <cellStyle name="Standard 2 9 5 2_Kat 2" xfId="2088"/>
    <cellStyle name="Standard 2 9 5 3" xfId="990"/>
    <cellStyle name="Standard 2 9 5 3 2" xfId="3351"/>
    <cellStyle name="Standard 2 9 5 3 2 2" xfId="6554"/>
    <cellStyle name="Standard 2 9 5 3 3" xfId="4953"/>
    <cellStyle name="Standard 2 9 5 4" xfId="2550"/>
    <cellStyle name="Standard 2 9 5 4 2" xfId="5754"/>
    <cellStyle name="Standard 2 9 5 5" xfId="4153"/>
    <cellStyle name="Standard 2 9 5_Kat 2" xfId="2087"/>
    <cellStyle name="Standard 2 9 6" xfId="588"/>
    <cellStyle name="Standard 2 9 6 2" xfId="1390"/>
    <cellStyle name="Standard 2 9 6 2 2" xfId="3751"/>
    <cellStyle name="Standard 2 9 6 2 2 2" xfId="6954"/>
    <cellStyle name="Standard 2 9 6 2 3" xfId="5353"/>
    <cellStyle name="Standard 2 9 6 3" xfId="2950"/>
    <cellStyle name="Standard 2 9 6 3 2" xfId="6154"/>
    <cellStyle name="Standard 2 9 6 4" xfId="4553"/>
    <cellStyle name="Standard 2 9 6_Kat 2" xfId="2089"/>
    <cellStyle name="Standard 2 9 7" xfId="668"/>
    <cellStyle name="Standard 2 9 7 2" xfId="1470"/>
    <cellStyle name="Standard 2 9 7 2 2" xfId="3831"/>
    <cellStyle name="Standard 2 9 7 2 2 2" xfId="7034"/>
    <cellStyle name="Standard 2 9 7 2 3" xfId="5433"/>
    <cellStyle name="Standard 2 9 7 3" xfId="3030"/>
    <cellStyle name="Standard 2 9 7 3 2" xfId="6234"/>
    <cellStyle name="Standard 2 9 7 4" xfId="4633"/>
    <cellStyle name="Standard 2 9 7_Kat 2" xfId="2090"/>
    <cellStyle name="Standard 2 9 8" xfId="348"/>
    <cellStyle name="Standard 2 9 8 2" xfId="1150"/>
    <cellStyle name="Standard 2 9 8 2 2" xfId="3511"/>
    <cellStyle name="Standard 2 9 8 2 2 2" xfId="6714"/>
    <cellStyle name="Standard 2 9 8 2 3" xfId="5113"/>
    <cellStyle name="Standard 2 9 8 3" xfId="2710"/>
    <cellStyle name="Standard 2 9 8 3 2" xfId="5914"/>
    <cellStyle name="Standard 2 9 8 4" xfId="4313"/>
    <cellStyle name="Standard 2 9 8_Kat 2" xfId="2091"/>
    <cellStyle name="Standard 2 9 9" xfId="830"/>
    <cellStyle name="Standard 2 9 9 2" xfId="3191"/>
    <cellStyle name="Standard 2 9 9 2 2" xfId="6394"/>
    <cellStyle name="Standard 2 9 9 3" xfId="4793"/>
    <cellStyle name="Standard 2 9_Kat 2" xfId="2052"/>
    <cellStyle name="Standard 2_EDV" xfId="7"/>
    <cellStyle name="Standard 3" xfId="4"/>
    <cellStyle name="Standard 3 2" xfId="15"/>
    <cellStyle name="Standard 3 3" xfId="16"/>
    <cellStyle name="Standard 3 3 10" xfId="2382"/>
    <cellStyle name="Standard 3 3 10 2" xfId="5586"/>
    <cellStyle name="Standard 3 3 11" xfId="3985"/>
    <cellStyle name="Standard 3 3 2" xfId="40"/>
    <cellStyle name="Standard 3 3 2 10" xfId="4005"/>
    <cellStyle name="Standard 3 3 2 2" xfId="80"/>
    <cellStyle name="Standard 3 3 2 2 2" xfId="160"/>
    <cellStyle name="Standard 3 3 2 2 2 2" xfId="320"/>
    <cellStyle name="Standard 3 3 2 2 2 2 2" xfId="800"/>
    <cellStyle name="Standard 3 3 2 2 2 2 2 2" xfId="1602"/>
    <cellStyle name="Standard 3 3 2 2 2 2 2 2 2" xfId="3963"/>
    <cellStyle name="Standard 3 3 2 2 2 2 2 2 2 2" xfId="7166"/>
    <cellStyle name="Standard 3 3 2 2 2 2 2 2 3" xfId="5565"/>
    <cellStyle name="Standard 3 3 2 2 2 2 2 3" xfId="3162"/>
    <cellStyle name="Standard 3 3 2 2 2 2 2 3 2" xfId="6366"/>
    <cellStyle name="Standard 3 3 2 2 2 2 2 4" xfId="4765"/>
    <cellStyle name="Standard 3 3 2 2 2 2 2_Kat 2" xfId="2097"/>
    <cellStyle name="Standard 3 3 2 2 2 2 3" xfId="1122"/>
    <cellStyle name="Standard 3 3 2 2 2 2 3 2" xfId="3483"/>
    <cellStyle name="Standard 3 3 2 2 2 2 3 2 2" xfId="6686"/>
    <cellStyle name="Standard 3 3 2 2 2 2 3 3" xfId="5085"/>
    <cellStyle name="Standard 3 3 2 2 2 2 4" xfId="2682"/>
    <cellStyle name="Standard 3 3 2 2 2 2 4 2" xfId="5886"/>
    <cellStyle name="Standard 3 3 2 2 2 2 5" xfId="4285"/>
    <cellStyle name="Standard 3 3 2 2 2 2_Kat 2" xfId="2096"/>
    <cellStyle name="Standard 3 3 2 2 2 3" xfId="480"/>
    <cellStyle name="Standard 3 3 2 2 2 3 2" xfId="1282"/>
    <cellStyle name="Standard 3 3 2 2 2 3 2 2" xfId="3643"/>
    <cellStyle name="Standard 3 3 2 2 2 3 2 2 2" xfId="6846"/>
    <cellStyle name="Standard 3 3 2 2 2 3 2 3" xfId="5245"/>
    <cellStyle name="Standard 3 3 2 2 2 3 3" xfId="2842"/>
    <cellStyle name="Standard 3 3 2 2 2 3 3 2" xfId="6046"/>
    <cellStyle name="Standard 3 3 2 2 2 3 4" xfId="4445"/>
    <cellStyle name="Standard 3 3 2 2 2 3_Kat 2" xfId="2098"/>
    <cellStyle name="Standard 3 3 2 2 2 4" xfId="962"/>
    <cellStyle name="Standard 3 3 2 2 2 4 2" xfId="3323"/>
    <cellStyle name="Standard 3 3 2 2 2 4 2 2" xfId="6526"/>
    <cellStyle name="Standard 3 3 2 2 2 4 3" xfId="4925"/>
    <cellStyle name="Standard 3 3 2 2 2 5" xfId="2522"/>
    <cellStyle name="Standard 3 3 2 2 2 5 2" xfId="5726"/>
    <cellStyle name="Standard 3 3 2 2 2 6" xfId="4125"/>
    <cellStyle name="Standard 3 3 2 2 2_Kat 2" xfId="2095"/>
    <cellStyle name="Standard 3 3 2 2 3" xfId="240"/>
    <cellStyle name="Standard 3 3 2 2 3 2" xfId="560"/>
    <cellStyle name="Standard 3 3 2 2 3 2 2" xfId="1362"/>
    <cellStyle name="Standard 3 3 2 2 3 2 2 2" xfId="3723"/>
    <cellStyle name="Standard 3 3 2 2 3 2 2 2 2" xfId="6926"/>
    <cellStyle name="Standard 3 3 2 2 3 2 2 3" xfId="5325"/>
    <cellStyle name="Standard 3 3 2 2 3 2 3" xfId="2922"/>
    <cellStyle name="Standard 3 3 2 2 3 2 3 2" xfId="6126"/>
    <cellStyle name="Standard 3 3 2 2 3 2 4" xfId="4525"/>
    <cellStyle name="Standard 3 3 2 2 3 2_Kat 2" xfId="2100"/>
    <cellStyle name="Standard 3 3 2 2 3 3" xfId="1042"/>
    <cellStyle name="Standard 3 3 2 2 3 3 2" xfId="3403"/>
    <cellStyle name="Standard 3 3 2 2 3 3 2 2" xfId="6606"/>
    <cellStyle name="Standard 3 3 2 2 3 3 3" xfId="5005"/>
    <cellStyle name="Standard 3 3 2 2 3 4" xfId="2602"/>
    <cellStyle name="Standard 3 3 2 2 3 4 2" xfId="5806"/>
    <cellStyle name="Standard 3 3 2 2 3 5" xfId="4205"/>
    <cellStyle name="Standard 3 3 2 2 3_Kat 2" xfId="2099"/>
    <cellStyle name="Standard 3 3 2 2 4" xfId="640"/>
    <cellStyle name="Standard 3 3 2 2 4 2" xfId="1442"/>
    <cellStyle name="Standard 3 3 2 2 4 2 2" xfId="3803"/>
    <cellStyle name="Standard 3 3 2 2 4 2 2 2" xfId="7006"/>
    <cellStyle name="Standard 3 3 2 2 4 2 3" xfId="5405"/>
    <cellStyle name="Standard 3 3 2 2 4 3" xfId="3002"/>
    <cellStyle name="Standard 3 3 2 2 4 3 2" xfId="6206"/>
    <cellStyle name="Standard 3 3 2 2 4 4" xfId="4605"/>
    <cellStyle name="Standard 3 3 2 2 4_Kat 2" xfId="2101"/>
    <cellStyle name="Standard 3 3 2 2 5" xfId="720"/>
    <cellStyle name="Standard 3 3 2 2 5 2" xfId="1522"/>
    <cellStyle name="Standard 3 3 2 2 5 2 2" xfId="3883"/>
    <cellStyle name="Standard 3 3 2 2 5 2 2 2" xfId="7086"/>
    <cellStyle name="Standard 3 3 2 2 5 2 3" xfId="5485"/>
    <cellStyle name="Standard 3 3 2 2 5 3" xfId="3082"/>
    <cellStyle name="Standard 3 3 2 2 5 3 2" xfId="6286"/>
    <cellStyle name="Standard 3 3 2 2 5 4" xfId="4685"/>
    <cellStyle name="Standard 3 3 2 2 5_Kat 2" xfId="2102"/>
    <cellStyle name="Standard 3 3 2 2 6" xfId="400"/>
    <cellStyle name="Standard 3 3 2 2 6 2" xfId="1202"/>
    <cellStyle name="Standard 3 3 2 2 6 2 2" xfId="3563"/>
    <cellStyle name="Standard 3 3 2 2 6 2 2 2" xfId="6766"/>
    <cellStyle name="Standard 3 3 2 2 6 2 3" xfId="5165"/>
    <cellStyle name="Standard 3 3 2 2 6 3" xfId="2762"/>
    <cellStyle name="Standard 3 3 2 2 6 3 2" xfId="5966"/>
    <cellStyle name="Standard 3 3 2 2 6 4" xfId="4365"/>
    <cellStyle name="Standard 3 3 2 2 6_Kat 2" xfId="2103"/>
    <cellStyle name="Standard 3 3 2 2 7" xfId="882"/>
    <cellStyle name="Standard 3 3 2 2 7 2" xfId="3243"/>
    <cellStyle name="Standard 3 3 2 2 7 2 2" xfId="6446"/>
    <cellStyle name="Standard 3 3 2 2 7 3" xfId="4845"/>
    <cellStyle name="Standard 3 3 2 2 8" xfId="2442"/>
    <cellStyle name="Standard 3 3 2 2 8 2" xfId="5646"/>
    <cellStyle name="Standard 3 3 2 2 9" xfId="4045"/>
    <cellStyle name="Standard 3 3 2 2_Kat 2" xfId="2094"/>
    <cellStyle name="Standard 3 3 2 3" xfId="120"/>
    <cellStyle name="Standard 3 3 2 3 2" xfId="280"/>
    <cellStyle name="Standard 3 3 2 3 2 2" xfId="760"/>
    <cellStyle name="Standard 3 3 2 3 2 2 2" xfId="1562"/>
    <cellStyle name="Standard 3 3 2 3 2 2 2 2" xfId="3923"/>
    <cellStyle name="Standard 3 3 2 3 2 2 2 2 2" xfId="7126"/>
    <cellStyle name="Standard 3 3 2 3 2 2 2 3" xfId="5525"/>
    <cellStyle name="Standard 3 3 2 3 2 2 3" xfId="3122"/>
    <cellStyle name="Standard 3 3 2 3 2 2 3 2" xfId="6326"/>
    <cellStyle name="Standard 3 3 2 3 2 2 4" xfId="4725"/>
    <cellStyle name="Standard 3 3 2 3 2 2_Kat 2" xfId="2106"/>
    <cellStyle name="Standard 3 3 2 3 2 3" xfId="1082"/>
    <cellStyle name="Standard 3 3 2 3 2 3 2" xfId="3443"/>
    <cellStyle name="Standard 3 3 2 3 2 3 2 2" xfId="6646"/>
    <cellStyle name="Standard 3 3 2 3 2 3 3" xfId="5045"/>
    <cellStyle name="Standard 3 3 2 3 2 4" xfId="2642"/>
    <cellStyle name="Standard 3 3 2 3 2 4 2" xfId="5846"/>
    <cellStyle name="Standard 3 3 2 3 2 5" xfId="4245"/>
    <cellStyle name="Standard 3 3 2 3 2_Kat 2" xfId="2105"/>
    <cellStyle name="Standard 3 3 2 3 3" xfId="440"/>
    <cellStyle name="Standard 3 3 2 3 3 2" xfId="1242"/>
    <cellStyle name="Standard 3 3 2 3 3 2 2" xfId="3603"/>
    <cellStyle name="Standard 3 3 2 3 3 2 2 2" xfId="6806"/>
    <cellStyle name="Standard 3 3 2 3 3 2 3" xfId="5205"/>
    <cellStyle name="Standard 3 3 2 3 3 3" xfId="2802"/>
    <cellStyle name="Standard 3 3 2 3 3 3 2" xfId="6006"/>
    <cellStyle name="Standard 3 3 2 3 3 4" xfId="4405"/>
    <cellStyle name="Standard 3 3 2 3 3_Kat 2" xfId="2107"/>
    <cellStyle name="Standard 3 3 2 3 4" xfId="922"/>
    <cellStyle name="Standard 3 3 2 3 4 2" xfId="3283"/>
    <cellStyle name="Standard 3 3 2 3 4 2 2" xfId="6486"/>
    <cellStyle name="Standard 3 3 2 3 4 3" xfId="4885"/>
    <cellStyle name="Standard 3 3 2 3 5" xfId="2482"/>
    <cellStyle name="Standard 3 3 2 3 5 2" xfId="5686"/>
    <cellStyle name="Standard 3 3 2 3 6" xfId="4085"/>
    <cellStyle name="Standard 3 3 2 3_Kat 2" xfId="2104"/>
    <cellStyle name="Standard 3 3 2 4" xfId="200"/>
    <cellStyle name="Standard 3 3 2 4 2" xfId="520"/>
    <cellStyle name="Standard 3 3 2 4 2 2" xfId="1322"/>
    <cellStyle name="Standard 3 3 2 4 2 2 2" xfId="3683"/>
    <cellStyle name="Standard 3 3 2 4 2 2 2 2" xfId="6886"/>
    <cellStyle name="Standard 3 3 2 4 2 2 3" xfId="5285"/>
    <cellStyle name="Standard 3 3 2 4 2 3" xfId="2882"/>
    <cellStyle name="Standard 3 3 2 4 2 3 2" xfId="6086"/>
    <cellStyle name="Standard 3 3 2 4 2 4" xfId="4485"/>
    <cellStyle name="Standard 3 3 2 4 2_Kat 2" xfId="2109"/>
    <cellStyle name="Standard 3 3 2 4 3" xfId="1002"/>
    <cellStyle name="Standard 3 3 2 4 3 2" xfId="3363"/>
    <cellStyle name="Standard 3 3 2 4 3 2 2" xfId="6566"/>
    <cellStyle name="Standard 3 3 2 4 3 3" xfId="4965"/>
    <cellStyle name="Standard 3 3 2 4 4" xfId="2562"/>
    <cellStyle name="Standard 3 3 2 4 4 2" xfId="5766"/>
    <cellStyle name="Standard 3 3 2 4 5" xfId="4165"/>
    <cellStyle name="Standard 3 3 2 4_Kat 2" xfId="2108"/>
    <cellStyle name="Standard 3 3 2 5" xfId="600"/>
    <cellStyle name="Standard 3 3 2 5 2" xfId="1402"/>
    <cellStyle name="Standard 3 3 2 5 2 2" xfId="3763"/>
    <cellStyle name="Standard 3 3 2 5 2 2 2" xfId="6966"/>
    <cellStyle name="Standard 3 3 2 5 2 3" xfId="5365"/>
    <cellStyle name="Standard 3 3 2 5 3" xfId="2962"/>
    <cellStyle name="Standard 3 3 2 5 3 2" xfId="6166"/>
    <cellStyle name="Standard 3 3 2 5 4" xfId="4565"/>
    <cellStyle name="Standard 3 3 2 5_Kat 2" xfId="2110"/>
    <cellStyle name="Standard 3 3 2 6" xfId="680"/>
    <cellStyle name="Standard 3 3 2 6 2" xfId="1482"/>
    <cellStyle name="Standard 3 3 2 6 2 2" xfId="3843"/>
    <cellStyle name="Standard 3 3 2 6 2 2 2" xfId="7046"/>
    <cellStyle name="Standard 3 3 2 6 2 3" xfId="5445"/>
    <cellStyle name="Standard 3 3 2 6 3" xfId="3042"/>
    <cellStyle name="Standard 3 3 2 6 3 2" xfId="6246"/>
    <cellStyle name="Standard 3 3 2 6 4" xfId="4645"/>
    <cellStyle name="Standard 3 3 2 6_Kat 2" xfId="2111"/>
    <cellStyle name="Standard 3 3 2 7" xfId="360"/>
    <cellStyle name="Standard 3 3 2 7 2" xfId="1162"/>
    <cellStyle name="Standard 3 3 2 7 2 2" xfId="3523"/>
    <cellStyle name="Standard 3 3 2 7 2 2 2" xfId="6726"/>
    <cellStyle name="Standard 3 3 2 7 2 3" xfId="5125"/>
    <cellStyle name="Standard 3 3 2 7 3" xfId="2722"/>
    <cellStyle name="Standard 3 3 2 7 3 2" xfId="5926"/>
    <cellStyle name="Standard 3 3 2 7 4" xfId="4325"/>
    <cellStyle name="Standard 3 3 2 7_Kat 2" xfId="2112"/>
    <cellStyle name="Standard 3 3 2 8" xfId="842"/>
    <cellStyle name="Standard 3 3 2 8 2" xfId="3203"/>
    <cellStyle name="Standard 3 3 2 8 2 2" xfId="6406"/>
    <cellStyle name="Standard 3 3 2 8 3" xfId="4805"/>
    <cellStyle name="Standard 3 3 2 9" xfId="2402"/>
    <cellStyle name="Standard 3 3 2 9 2" xfId="5606"/>
    <cellStyle name="Standard 3 3 2_Kat 2" xfId="2093"/>
    <cellStyle name="Standard 3 3 3" xfId="60"/>
    <cellStyle name="Standard 3 3 3 2" xfId="140"/>
    <cellStyle name="Standard 3 3 3 2 2" xfId="300"/>
    <cellStyle name="Standard 3 3 3 2 2 2" xfId="780"/>
    <cellStyle name="Standard 3 3 3 2 2 2 2" xfId="1582"/>
    <cellStyle name="Standard 3 3 3 2 2 2 2 2" xfId="3943"/>
    <cellStyle name="Standard 3 3 3 2 2 2 2 2 2" xfId="7146"/>
    <cellStyle name="Standard 3 3 3 2 2 2 2 3" xfId="5545"/>
    <cellStyle name="Standard 3 3 3 2 2 2 3" xfId="3142"/>
    <cellStyle name="Standard 3 3 3 2 2 2 3 2" xfId="6346"/>
    <cellStyle name="Standard 3 3 3 2 2 2 4" xfId="4745"/>
    <cellStyle name="Standard 3 3 3 2 2 2_Kat 2" xfId="2116"/>
    <cellStyle name="Standard 3 3 3 2 2 3" xfId="1102"/>
    <cellStyle name="Standard 3 3 3 2 2 3 2" xfId="3463"/>
    <cellStyle name="Standard 3 3 3 2 2 3 2 2" xfId="6666"/>
    <cellStyle name="Standard 3 3 3 2 2 3 3" xfId="5065"/>
    <cellStyle name="Standard 3 3 3 2 2 4" xfId="2662"/>
    <cellStyle name="Standard 3 3 3 2 2 4 2" xfId="5866"/>
    <cellStyle name="Standard 3 3 3 2 2 5" xfId="4265"/>
    <cellStyle name="Standard 3 3 3 2 2_Kat 2" xfId="2115"/>
    <cellStyle name="Standard 3 3 3 2 3" xfId="460"/>
    <cellStyle name="Standard 3 3 3 2 3 2" xfId="1262"/>
    <cellStyle name="Standard 3 3 3 2 3 2 2" xfId="3623"/>
    <cellStyle name="Standard 3 3 3 2 3 2 2 2" xfId="6826"/>
    <cellStyle name="Standard 3 3 3 2 3 2 3" xfId="5225"/>
    <cellStyle name="Standard 3 3 3 2 3 3" xfId="2822"/>
    <cellStyle name="Standard 3 3 3 2 3 3 2" xfId="6026"/>
    <cellStyle name="Standard 3 3 3 2 3 4" xfId="4425"/>
    <cellStyle name="Standard 3 3 3 2 3_Kat 2" xfId="2117"/>
    <cellStyle name="Standard 3 3 3 2 4" xfId="942"/>
    <cellStyle name="Standard 3 3 3 2 4 2" xfId="3303"/>
    <cellStyle name="Standard 3 3 3 2 4 2 2" xfId="6506"/>
    <cellStyle name="Standard 3 3 3 2 4 3" xfId="4905"/>
    <cellStyle name="Standard 3 3 3 2 5" xfId="2502"/>
    <cellStyle name="Standard 3 3 3 2 5 2" xfId="5706"/>
    <cellStyle name="Standard 3 3 3 2 6" xfId="4105"/>
    <cellStyle name="Standard 3 3 3 2_Kat 2" xfId="2114"/>
    <cellStyle name="Standard 3 3 3 3" xfId="220"/>
    <cellStyle name="Standard 3 3 3 3 2" xfId="540"/>
    <cellStyle name="Standard 3 3 3 3 2 2" xfId="1342"/>
    <cellStyle name="Standard 3 3 3 3 2 2 2" xfId="3703"/>
    <cellStyle name="Standard 3 3 3 3 2 2 2 2" xfId="6906"/>
    <cellStyle name="Standard 3 3 3 3 2 2 3" xfId="5305"/>
    <cellStyle name="Standard 3 3 3 3 2 3" xfId="2902"/>
    <cellStyle name="Standard 3 3 3 3 2 3 2" xfId="6106"/>
    <cellStyle name="Standard 3 3 3 3 2 4" xfId="4505"/>
    <cellStyle name="Standard 3 3 3 3 2_Kat 2" xfId="2119"/>
    <cellStyle name="Standard 3 3 3 3 3" xfId="1022"/>
    <cellStyle name="Standard 3 3 3 3 3 2" xfId="3383"/>
    <cellStyle name="Standard 3 3 3 3 3 2 2" xfId="6586"/>
    <cellStyle name="Standard 3 3 3 3 3 3" xfId="4985"/>
    <cellStyle name="Standard 3 3 3 3 4" xfId="2582"/>
    <cellStyle name="Standard 3 3 3 3 4 2" xfId="5786"/>
    <cellStyle name="Standard 3 3 3 3 5" xfId="4185"/>
    <cellStyle name="Standard 3 3 3 3_Kat 2" xfId="2118"/>
    <cellStyle name="Standard 3 3 3 4" xfId="620"/>
    <cellStyle name="Standard 3 3 3 4 2" xfId="1422"/>
    <cellStyle name="Standard 3 3 3 4 2 2" xfId="3783"/>
    <cellStyle name="Standard 3 3 3 4 2 2 2" xfId="6986"/>
    <cellStyle name="Standard 3 3 3 4 2 3" xfId="5385"/>
    <cellStyle name="Standard 3 3 3 4 3" xfId="2982"/>
    <cellStyle name="Standard 3 3 3 4 3 2" xfId="6186"/>
    <cellStyle name="Standard 3 3 3 4 4" xfId="4585"/>
    <cellStyle name="Standard 3 3 3 4_Kat 2" xfId="2120"/>
    <cellStyle name="Standard 3 3 3 5" xfId="700"/>
    <cellStyle name="Standard 3 3 3 5 2" xfId="1502"/>
    <cellStyle name="Standard 3 3 3 5 2 2" xfId="3863"/>
    <cellStyle name="Standard 3 3 3 5 2 2 2" xfId="7066"/>
    <cellStyle name="Standard 3 3 3 5 2 3" xfId="5465"/>
    <cellStyle name="Standard 3 3 3 5 3" xfId="3062"/>
    <cellStyle name="Standard 3 3 3 5 3 2" xfId="6266"/>
    <cellStyle name="Standard 3 3 3 5 4" xfId="4665"/>
    <cellStyle name="Standard 3 3 3 5_Kat 2" xfId="2121"/>
    <cellStyle name="Standard 3 3 3 6" xfId="380"/>
    <cellStyle name="Standard 3 3 3 6 2" xfId="1182"/>
    <cellStyle name="Standard 3 3 3 6 2 2" xfId="3543"/>
    <cellStyle name="Standard 3 3 3 6 2 2 2" xfId="6746"/>
    <cellStyle name="Standard 3 3 3 6 2 3" xfId="5145"/>
    <cellStyle name="Standard 3 3 3 6 3" xfId="2742"/>
    <cellStyle name="Standard 3 3 3 6 3 2" xfId="5946"/>
    <cellStyle name="Standard 3 3 3 6 4" xfId="4345"/>
    <cellStyle name="Standard 3 3 3 6_Kat 2" xfId="2122"/>
    <cellStyle name="Standard 3 3 3 7" xfId="862"/>
    <cellStyle name="Standard 3 3 3 7 2" xfId="3223"/>
    <cellStyle name="Standard 3 3 3 7 2 2" xfId="6426"/>
    <cellStyle name="Standard 3 3 3 7 3" xfId="4825"/>
    <cellStyle name="Standard 3 3 3 8" xfId="2422"/>
    <cellStyle name="Standard 3 3 3 8 2" xfId="5626"/>
    <cellStyle name="Standard 3 3 3 9" xfId="4025"/>
    <cellStyle name="Standard 3 3 3_Kat 2" xfId="2113"/>
    <cellStyle name="Standard 3 3 4" xfId="100"/>
    <cellStyle name="Standard 3 3 4 2" xfId="260"/>
    <cellStyle name="Standard 3 3 4 2 2" xfId="740"/>
    <cellStyle name="Standard 3 3 4 2 2 2" xfId="1542"/>
    <cellStyle name="Standard 3 3 4 2 2 2 2" xfId="3903"/>
    <cellStyle name="Standard 3 3 4 2 2 2 2 2" xfId="7106"/>
    <cellStyle name="Standard 3 3 4 2 2 2 3" xfId="5505"/>
    <cellStyle name="Standard 3 3 4 2 2 3" xfId="3102"/>
    <cellStyle name="Standard 3 3 4 2 2 3 2" xfId="6306"/>
    <cellStyle name="Standard 3 3 4 2 2 4" xfId="4705"/>
    <cellStyle name="Standard 3 3 4 2 2_Kat 2" xfId="2125"/>
    <cellStyle name="Standard 3 3 4 2 3" xfId="1062"/>
    <cellStyle name="Standard 3 3 4 2 3 2" xfId="3423"/>
    <cellStyle name="Standard 3 3 4 2 3 2 2" xfId="6626"/>
    <cellStyle name="Standard 3 3 4 2 3 3" xfId="5025"/>
    <cellStyle name="Standard 3 3 4 2 4" xfId="2622"/>
    <cellStyle name="Standard 3 3 4 2 4 2" xfId="5826"/>
    <cellStyle name="Standard 3 3 4 2 5" xfId="4225"/>
    <cellStyle name="Standard 3 3 4 2_Kat 2" xfId="2124"/>
    <cellStyle name="Standard 3 3 4 3" xfId="420"/>
    <cellStyle name="Standard 3 3 4 3 2" xfId="1222"/>
    <cellStyle name="Standard 3 3 4 3 2 2" xfId="3583"/>
    <cellStyle name="Standard 3 3 4 3 2 2 2" xfId="6786"/>
    <cellStyle name="Standard 3 3 4 3 2 3" xfId="5185"/>
    <cellStyle name="Standard 3 3 4 3 3" xfId="2782"/>
    <cellStyle name="Standard 3 3 4 3 3 2" xfId="5986"/>
    <cellStyle name="Standard 3 3 4 3 4" xfId="4385"/>
    <cellStyle name="Standard 3 3 4 3_Kat 2" xfId="2126"/>
    <cellStyle name="Standard 3 3 4 4" xfId="902"/>
    <cellStyle name="Standard 3 3 4 4 2" xfId="3263"/>
    <cellStyle name="Standard 3 3 4 4 2 2" xfId="6466"/>
    <cellStyle name="Standard 3 3 4 4 3" xfId="4865"/>
    <cellStyle name="Standard 3 3 4 5" xfId="2462"/>
    <cellStyle name="Standard 3 3 4 5 2" xfId="5666"/>
    <cellStyle name="Standard 3 3 4 6" xfId="4065"/>
    <cellStyle name="Standard 3 3 4_Kat 2" xfId="2123"/>
    <cellStyle name="Standard 3 3 5" xfId="180"/>
    <cellStyle name="Standard 3 3 5 2" xfId="500"/>
    <cellStyle name="Standard 3 3 5 2 2" xfId="1302"/>
    <cellStyle name="Standard 3 3 5 2 2 2" xfId="3663"/>
    <cellStyle name="Standard 3 3 5 2 2 2 2" xfId="6866"/>
    <cellStyle name="Standard 3 3 5 2 2 3" xfId="5265"/>
    <cellStyle name="Standard 3 3 5 2 3" xfId="2862"/>
    <cellStyle name="Standard 3 3 5 2 3 2" xfId="6066"/>
    <cellStyle name="Standard 3 3 5 2 4" xfId="4465"/>
    <cellStyle name="Standard 3 3 5 2_Kat 2" xfId="2128"/>
    <cellStyle name="Standard 3 3 5 3" xfId="982"/>
    <cellStyle name="Standard 3 3 5 3 2" xfId="3343"/>
    <cellStyle name="Standard 3 3 5 3 2 2" xfId="6546"/>
    <cellStyle name="Standard 3 3 5 3 3" xfId="4945"/>
    <cellStyle name="Standard 3 3 5 4" xfId="2542"/>
    <cellStyle name="Standard 3 3 5 4 2" xfId="5746"/>
    <cellStyle name="Standard 3 3 5 5" xfId="4145"/>
    <cellStyle name="Standard 3 3 5_Kat 2" xfId="2127"/>
    <cellStyle name="Standard 3 3 6" xfId="580"/>
    <cellStyle name="Standard 3 3 6 2" xfId="1382"/>
    <cellStyle name="Standard 3 3 6 2 2" xfId="3743"/>
    <cellStyle name="Standard 3 3 6 2 2 2" xfId="6946"/>
    <cellStyle name="Standard 3 3 6 2 3" xfId="5345"/>
    <cellStyle name="Standard 3 3 6 3" xfId="2942"/>
    <cellStyle name="Standard 3 3 6 3 2" xfId="6146"/>
    <cellStyle name="Standard 3 3 6 4" xfId="4545"/>
    <cellStyle name="Standard 3 3 6_Kat 2" xfId="2129"/>
    <cellStyle name="Standard 3 3 7" xfId="660"/>
    <cellStyle name="Standard 3 3 7 2" xfId="1462"/>
    <cellStyle name="Standard 3 3 7 2 2" xfId="3823"/>
    <cellStyle name="Standard 3 3 7 2 2 2" xfId="7026"/>
    <cellStyle name="Standard 3 3 7 2 3" xfId="5425"/>
    <cellStyle name="Standard 3 3 7 3" xfId="3022"/>
    <cellStyle name="Standard 3 3 7 3 2" xfId="6226"/>
    <cellStyle name="Standard 3 3 7 4" xfId="4625"/>
    <cellStyle name="Standard 3 3 7_Kat 2" xfId="2130"/>
    <cellStyle name="Standard 3 3 8" xfId="340"/>
    <cellStyle name="Standard 3 3 8 2" xfId="1142"/>
    <cellStyle name="Standard 3 3 8 2 2" xfId="3503"/>
    <cellStyle name="Standard 3 3 8 2 2 2" xfId="6706"/>
    <cellStyle name="Standard 3 3 8 2 3" xfId="5105"/>
    <cellStyle name="Standard 3 3 8 3" xfId="2702"/>
    <cellStyle name="Standard 3 3 8 3 2" xfId="5906"/>
    <cellStyle name="Standard 3 3 8 4" xfId="4305"/>
    <cellStyle name="Standard 3 3 8_Kat 2" xfId="2131"/>
    <cellStyle name="Standard 3 3 9" xfId="822"/>
    <cellStyle name="Standard 3 3 9 2" xfId="3183"/>
    <cellStyle name="Standard 3 3 9 2 2" xfId="6386"/>
    <cellStyle name="Standard 3 3 9 3" xfId="4785"/>
    <cellStyle name="Standard 3 3_Kat 2" xfId="2092"/>
    <cellStyle name="Standard 3 4" xfId="17"/>
    <cellStyle name="Standard 3 4 10" xfId="2383"/>
    <cellStyle name="Standard 3 4 10 2" xfId="5587"/>
    <cellStyle name="Standard 3 4 11" xfId="3986"/>
    <cellStyle name="Standard 3 4 2" xfId="41"/>
    <cellStyle name="Standard 3 4 2 10" xfId="4006"/>
    <cellStyle name="Standard 3 4 2 2" xfId="81"/>
    <cellStyle name="Standard 3 4 2 2 2" xfId="161"/>
    <cellStyle name="Standard 3 4 2 2 2 2" xfId="321"/>
    <cellStyle name="Standard 3 4 2 2 2 2 2" xfId="801"/>
    <cellStyle name="Standard 3 4 2 2 2 2 2 2" xfId="1603"/>
    <cellStyle name="Standard 3 4 2 2 2 2 2 2 2" xfId="3964"/>
    <cellStyle name="Standard 3 4 2 2 2 2 2 2 2 2" xfId="7167"/>
    <cellStyle name="Standard 3 4 2 2 2 2 2 2 3" xfId="5566"/>
    <cellStyle name="Standard 3 4 2 2 2 2 2 3" xfId="3163"/>
    <cellStyle name="Standard 3 4 2 2 2 2 2 3 2" xfId="6367"/>
    <cellStyle name="Standard 3 4 2 2 2 2 2 4" xfId="4766"/>
    <cellStyle name="Standard 3 4 2 2 2 2 2_Kat 2" xfId="2137"/>
    <cellStyle name="Standard 3 4 2 2 2 2 3" xfId="1123"/>
    <cellStyle name="Standard 3 4 2 2 2 2 3 2" xfId="3484"/>
    <cellStyle name="Standard 3 4 2 2 2 2 3 2 2" xfId="6687"/>
    <cellStyle name="Standard 3 4 2 2 2 2 3 3" xfId="5086"/>
    <cellStyle name="Standard 3 4 2 2 2 2 4" xfId="2683"/>
    <cellStyle name="Standard 3 4 2 2 2 2 4 2" xfId="5887"/>
    <cellStyle name="Standard 3 4 2 2 2 2 5" xfId="4286"/>
    <cellStyle name="Standard 3 4 2 2 2 2_Kat 2" xfId="2136"/>
    <cellStyle name="Standard 3 4 2 2 2 3" xfId="481"/>
    <cellStyle name="Standard 3 4 2 2 2 3 2" xfId="1283"/>
    <cellStyle name="Standard 3 4 2 2 2 3 2 2" xfId="3644"/>
    <cellStyle name="Standard 3 4 2 2 2 3 2 2 2" xfId="6847"/>
    <cellStyle name="Standard 3 4 2 2 2 3 2 3" xfId="5246"/>
    <cellStyle name="Standard 3 4 2 2 2 3 3" xfId="2843"/>
    <cellStyle name="Standard 3 4 2 2 2 3 3 2" xfId="6047"/>
    <cellStyle name="Standard 3 4 2 2 2 3 4" xfId="4446"/>
    <cellStyle name="Standard 3 4 2 2 2 3_Kat 2" xfId="2138"/>
    <cellStyle name="Standard 3 4 2 2 2 4" xfId="963"/>
    <cellStyle name="Standard 3 4 2 2 2 4 2" xfId="3324"/>
    <cellStyle name="Standard 3 4 2 2 2 4 2 2" xfId="6527"/>
    <cellStyle name="Standard 3 4 2 2 2 4 3" xfId="4926"/>
    <cellStyle name="Standard 3 4 2 2 2 5" xfId="2523"/>
    <cellStyle name="Standard 3 4 2 2 2 5 2" xfId="5727"/>
    <cellStyle name="Standard 3 4 2 2 2 6" xfId="4126"/>
    <cellStyle name="Standard 3 4 2 2 2_Kat 2" xfId="2135"/>
    <cellStyle name="Standard 3 4 2 2 3" xfId="241"/>
    <cellStyle name="Standard 3 4 2 2 3 2" xfId="561"/>
    <cellStyle name="Standard 3 4 2 2 3 2 2" xfId="1363"/>
    <cellStyle name="Standard 3 4 2 2 3 2 2 2" xfId="3724"/>
    <cellStyle name="Standard 3 4 2 2 3 2 2 2 2" xfId="6927"/>
    <cellStyle name="Standard 3 4 2 2 3 2 2 3" xfId="5326"/>
    <cellStyle name="Standard 3 4 2 2 3 2 3" xfId="2923"/>
    <cellStyle name="Standard 3 4 2 2 3 2 3 2" xfId="6127"/>
    <cellStyle name="Standard 3 4 2 2 3 2 4" xfId="4526"/>
    <cellStyle name="Standard 3 4 2 2 3 2_Kat 2" xfId="2140"/>
    <cellStyle name="Standard 3 4 2 2 3 3" xfId="1043"/>
    <cellStyle name="Standard 3 4 2 2 3 3 2" xfId="3404"/>
    <cellStyle name="Standard 3 4 2 2 3 3 2 2" xfId="6607"/>
    <cellStyle name="Standard 3 4 2 2 3 3 3" xfId="5006"/>
    <cellStyle name="Standard 3 4 2 2 3 4" xfId="2603"/>
    <cellStyle name="Standard 3 4 2 2 3 4 2" xfId="5807"/>
    <cellStyle name="Standard 3 4 2 2 3 5" xfId="4206"/>
    <cellStyle name="Standard 3 4 2 2 3_Kat 2" xfId="2139"/>
    <cellStyle name="Standard 3 4 2 2 4" xfId="641"/>
    <cellStyle name="Standard 3 4 2 2 4 2" xfId="1443"/>
    <cellStyle name="Standard 3 4 2 2 4 2 2" xfId="3804"/>
    <cellStyle name="Standard 3 4 2 2 4 2 2 2" xfId="7007"/>
    <cellStyle name="Standard 3 4 2 2 4 2 3" xfId="5406"/>
    <cellStyle name="Standard 3 4 2 2 4 3" xfId="3003"/>
    <cellStyle name="Standard 3 4 2 2 4 3 2" xfId="6207"/>
    <cellStyle name="Standard 3 4 2 2 4 4" xfId="4606"/>
    <cellStyle name="Standard 3 4 2 2 4_Kat 2" xfId="2141"/>
    <cellStyle name="Standard 3 4 2 2 5" xfId="721"/>
    <cellStyle name="Standard 3 4 2 2 5 2" xfId="1523"/>
    <cellStyle name="Standard 3 4 2 2 5 2 2" xfId="3884"/>
    <cellStyle name="Standard 3 4 2 2 5 2 2 2" xfId="7087"/>
    <cellStyle name="Standard 3 4 2 2 5 2 3" xfId="5486"/>
    <cellStyle name="Standard 3 4 2 2 5 3" xfId="3083"/>
    <cellStyle name="Standard 3 4 2 2 5 3 2" xfId="6287"/>
    <cellStyle name="Standard 3 4 2 2 5 4" xfId="4686"/>
    <cellStyle name="Standard 3 4 2 2 5_Kat 2" xfId="2142"/>
    <cellStyle name="Standard 3 4 2 2 6" xfId="401"/>
    <cellStyle name="Standard 3 4 2 2 6 2" xfId="1203"/>
    <cellStyle name="Standard 3 4 2 2 6 2 2" xfId="3564"/>
    <cellStyle name="Standard 3 4 2 2 6 2 2 2" xfId="6767"/>
    <cellStyle name="Standard 3 4 2 2 6 2 3" xfId="5166"/>
    <cellStyle name="Standard 3 4 2 2 6 3" xfId="2763"/>
    <cellStyle name="Standard 3 4 2 2 6 3 2" xfId="5967"/>
    <cellStyle name="Standard 3 4 2 2 6 4" xfId="4366"/>
    <cellStyle name="Standard 3 4 2 2 6_Kat 2" xfId="2143"/>
    <cellStyle name="Standard 3 4 2 2 7" xfId="883"/>
    <cellStyle name="Standard 3 4 2 2 7 2" xfId="3244"/>
    <cellStyle name="Standard 3 4 2 2 7 2 2" xfId="6447"/>
    <cellStyle name="Standard 3 4 2 2 7 3" xfId="4846"/>
    <cellStyle name="Standard 3 4 2 2 8" xfId="2443"/>
    <cellStyle name="Standard 3 4 2 2 8 2" xfId="5647"/>
    <cellStyle name="Standard 3 4 2 2 9" xfId="4046"/>
    <cellStyle name="Standard 3 4 2 2_Kat 2" xfId="2134"/>
    <cellStyle name="Standard 3 4 2 3" xfId="121"/>
    <cellStyle name="Standard 3 4 2 3 2" xfId="281"/>
    <cellStyle name="Standard 3 4 2 3 2 2" xfId="761"/>
    <cellStyle name="Standard 3 4 2 3 2 2 2" xfId="1563"/>
    <cellStyle name="Standard 3 4 2 3 2 2 2 2" xfId="3924"/>
    <cellStyle name="Standard 3 4 2 3 2 2 2 2 2" xfId="7127"/>
    <cellStyle name="Standard 3 4 2 3 2 2 2 3" xfId="5526"/>
    <cellStyle name="Standard 3 4 2 3 2 2 3" xfId="3123"/>
    <cellStyle name="Standard 3 4 2 3 2 2 3 2" xfId="6327"/>
    <cellStyle name="Standard 3 4 2 3 2 2 4" xfId="4726"/>
    <cellStyle name="Standard 3 4 2 3 2 2_Kat 2" xfId="2146"/>
    <cellStyle name="Standard 3 4 2 3 2 3" xfId="1083"/>
    <cellStyle name="Standard 3 4 2 3 2 3 2" xfId="3444"/>
    <cellStyle name="Standard 3 4 2 3 2 3 2 2" xfId="6647"/>
    <cellStyle name="Standard 3 4 2 3 2 3 3" xfId="5046"/>
    <cellStyle name="Standard 3 4 2 3 2 4" xfId="2643"/>
    <cellStyle name="Standard 3 4 2 3 2 4 2" xfId="5847"/>
    <cellStyle name="Standard 3 4 2 3 2 5" xfId="4246"/>
    <cellStyle name="Standard 3 4 2 3 2_Kat 2" xfId="2145"/>
    <cellStyle name="Standard 3 4 2 3 3" xfId="441"/>
    <cellStyle name="Standard 3 4 2 3 3 2" xfId="1243"/>
    <cellStyle name="Standard 3 4 2 3 3 2 2" xfId="3604"/>
    <cellStyle name="Standard 3 4 2 3 3 2 2 2" xfId="6807"/>
    <cellStyle name="Standard 3 4 2 3 3 2 3" xfId="5206"/>
    <cellStyle name="Standard 3 4 2 3 3 3" xfId="2803"/>
    <cellStyle name="Standard 3 4 2 3 3 3 2" xfId="6007"/>
    <cellStyle name="Standard 3 4 2 3 3 4" xfId="4406"/>
    <cellStyle name="Standard 3 4 2 3 3_Kat 2" xfId="2147"/>
    <cellStyle name="Standard 3 4 2 3 4" xfId="923"/>
    <cellStyle name="Standard 3 4 2 3 4 2" xfId="3284"/>
    <cellStyle name="Standard 3 4 2 3 4 2 2" xfId="6487"/>
    <cellStyle name="Standard 3 4 2 3 4 3" xfId="4886"/>
    <cellStyle name="Standard 3 4 2 3 5" xfId="2483"/>
    <cellStyle name="Standard 3 4 2 3 5 2" xfId="5687"/>
    <cellStyle name="Standard 3 4 2 3 6" xfId="4086"/>
    <cellStyle name="Standard 3 4 2 3_Kat 2" xfId="2144"/>
    <cellStyle name="Standard 3 4 2 4" xfId="201"/>
    <cellStyle name="Standard 3 4 2 4 2" xfId="521"/>
    <cellStyle name="Standard 3 4 2 4 2 2" xfId="1323"/>
    <cellStyle name="Standard 3 4 2 4 2 2 2" xfId="3684"/>
    <cellStyle name="Standard 3 4 2 4 2 2 2 2" xfId="6887"/>
    <cellStyle name="Standard 3 4 2 4 2 2 3" xfId="5286"/>
    <cellStyle name="Standard 3 4 2 4 2 3" xfId="2883"/>
    <cellStyle name="Standard 3 4 2 4 2 3 2" xfId="6087"/>
    <cellStyle name="Standard 3 4 2 4 2 4" xfId="4486"/>
    <cellStyle name="Standard 3 4 2 4 2_Kat 2" xfId="2149"/>
    <cellStyle name="Standard 3 4 2 4 3" xfId="1003"/>
    <cellStyle name="Standard 3 4 2 4 3 2" xfId="3364"/>
    <cellStyle name="Standard 3 4 2 4 3 2 2" xfId="6567"/>
    <cellStyle name="Standard 3 4 2 4 3 3" xfId="4966"/>
    <cellStyle name="Standard 3 4 2 4 4" xfId="2563"/>
    <cellStyle name="Standard 3 4 2 4 4 2" xfId="5767"/>
    <cellStyle name="Standard 3 4 2 4 5" xfId="4166"/>
    <cellStyle name="Standard 3 4 2 4_Kat 2" xfId="2148"/>
    <cellStyle name="Standard 3 4 2 5" xfId="601"/>
    <cellStyle name="Standard 3 4 2 5 2" xfId="1403"/>
    <cellStyle name="Standard 3 4 2 5 2 2" xfId="3764"/>
    <cellStyle name="Standard 3 4 2 5 2 2 2" xfId="6967"/>
    <cellStyle name="Standard 3 4 2 5 2 3" xfId="5366"/>
    <cellStyle name="Standard 3 4 2 5 3" xfId="2963"/>
    <cellStyle name="Standard 3 4 2 5 3 2" xfId="6167"/>
    <cellStyle name="Standard 3 4 2 5 4" xfId="4566"/>
    <cellStyle name="Standard 3 4 2 5_Kat 2" xfId="2150"/>
    <cellStyle name="Standard 3 4 2 6" xfId="681"/>
    <cellStyle name="Standard 3 4 2 6 2" xfId="1483"/>
    <cellStyle name="Standard 3 4 2 6 2 2" xfId="3844"/>
    <cellStyle name="Standard 3 4 2 6 2 2 2" xfId="7047"/>
    <cellStyle name="Standard 3 4 2 6 2 3" xfId="5446"/>
    <cellStyle name="Standard 3 4 2 6 3" xfId="3043"/>
    <cellStyle name="Standard 3 4 2 6 3 2" xfId="6247"/>
    <cellStyle name="Standard 3 4 2 6 4" xfId="4646"/>
    <cellStyle name="Standard 3 4 2 6_Kat 2" xfId="2151"/>
    <cellStyle name="Standard 3 4 2 7" xfId="361"/>
    <cellStyle name="Standard 3 4 2 7 2" xfId="1163"/>
    <cellStyle name="Standard 3 4 2 7 2 2" xfId="3524"/>
    <cellStyle name="Standard 3 4 2 7 2 2 2" xfId="6727"/>
    <cellStyle name="Standard 3 4 2 7 2 3" xfId="5126"/>
    <cellStyle name="Standard 3 4 2 7 3" xfId="2723"/>
    <cellStyle name="Standard 3 4 2 7 3 2" xfId="5927"/>
    <cellStyle name="Standard 3 4 2 7 4" xfId="4326"/>
    <cellStyle name="Standard 3 4 2 7_Kat 2" xfId="2152"/>
    <cellStyle name="Standard 3 4 2 8" xfId="843"/>
    <cellStyle name="Standard 3 4 2 8 2" xfId="3204"/>
    <cellStyle name="Standard 3 4 2 8 2 2" xfId="6407"/>
    <cellStyle name="Standard 3 4 2 8 3" xfId="4806"/>
    <cellStyle name="Standard 3 4 2 9" xfId="2403"/>
    <cellStyle name="Standard 3 4 2 9 2" xfId="5607"/>
    <cellStyle name="Standard 3 4 2_Kat 2" xfId="2133"/>
    <cellStyle name="Standard 3 4 3" xfId="61"/>
    <cellStyle name="Standard 3 4 3 2" xfId="141"/>
    <cellStyle name="Standard 3 4 3 2 2" xfId="301"/>
    <cellStyle name="Standard 3 4 3 2 2 2" xfId="781"/>
    <cellStyle name="Standard 3 4 3 2 2 2 2" xfId="1583"/>
    <cellStyle name="Standard 3 4 3 2 2 2 2 2" xfId="3944"/>
    <cellStyle name="Standard 3 4 3 2 2 2 2 2 2" xfId="7147"/>
    <cellStyle name="Standard 3 4 3 2 2 2 2 3" xfId="5546"/>
    <cellStyle name="Standard 3 4 3 2 2 2 3" xfId="3143"/>
    <cellStyle name="Standard 3 4 3 2 2 2 3 2" xfId="6347"/>
    <cellStyle name="Standard 3 4 3 2 2 2 4" xfId="4746"/>
    <cellStyle name="Standard 3 4 3 2 2 2_Kat 2" xfId="2156"/>
    <cellStyle name="Standard 3 4 3 2 2 3" xfId="1103"/>
    <cellStyle name="Standard 3 4 3 2 2 3 2" xfId="3464"/>
    <cellStyle name="Standard 3 4 3 2 2 3 2 2" xfId="6667"/>
    <cellStyle name="Standard 3 4 3 2 2 3 3" xfId="5066"/>
    <cellStyle name="Standard 3 4 3 2 2 4" xfId="2663"/>
    <cellStyle name="Standard 3 4 3 2 2 4 2" xfId="5867"/>
    <cellStyle name="Standard 3 4 3 2 2 5" xfId="4266"/>
    <cellStyle name="Standard 3 4 3 2 2_Kat 2" xfId="2155"/>
    <cellStyle name="Standard 3 4 3 2 3" xfId="461"/>
    <cellStyle name="Standard 3 4 3 2 3 2" xfId="1263"/>
    <cellStyle name="Standard 3 4 3 2 3 2 2" xfId="3624"/>
    <cellStyle name="Standard 3 4 3 2 3 2 2 2" xfId="6827"/>
    <cellStyle name="Standard 3 4 3 2 3 2 3" xfId="5226"/>
    <cellStyle name="Standard 3 4 3 2 3 3" xfId="2823"/>
    <cellStyle name="Standard 3 4 3 2 3 3 2" xfId="6027"/>
    <cellStyle name="Standard 3 4 3 2 3 4" xfId="4426"/>
    <cellStyle name="Standard 3 4 3 2 3_Kat 2" xfId="2157"/>
    <cellStyle name="Standard 3 4 3 2 4" xfId="943"/>
    <cellStyle name="Standard 3 4 3 2 4 2" xfId="3304"/>
    <cellStyle name="Standard 3 4 3 2 4 2 2" xfId="6507"/>
    <cellStyle name="Standard 3 4 3 2 4 3" xfId="4906"/>
    <cellStyle name="Standard 3 4 3 2 5" xfId="2503"/>
    <cellStyle name="Standard 3 4 3 2 5 2" xfId="5707"/>
    <cellStyle name="Standard 3 4 3 2 6" xfId="4106"/>
    <cellStyle name="Standard 3 4 3 2_Kat 2" xfId="2154"/>
    <cellStyle name="Standard 3 4 3 3" xfId="221"/>
    <cellStyle name="Standard 3 4 3 3 2" xfId="541"/>
    <cellStyle name="Standard 3 4 3 3 2 2" xfId="1343"/>
    <cellStyle name="Standard 3 4 3 3 2 2 2" xfId="3704"/>
    <cellStyle name="Standard 3 4 3 3 2 2 2 2" xfId="6907"/>
    <cellStyle name="Standard 3 4 3 3 2 2 3" xfId="5306"/>
    <cellStyle name="Standard 3 4 3 3 2 3" xfId="2903"/>
    <cellStyle name="Standard 3 4 3 3 2 3 2" xfId="6107"/>
    <cellStyle name="Standard 3 4 3 3 2 4" xfId="4506"/>
    <cellStyle name="Standard 3 4 3 3 2_Kat 2" xfId="2159"/>
    <cellStyle name="Standard 3 4 3 3 3" xfId="1023"/>
    <cellStyle name="Standard 3 4 3 3 3 2" xfId="3384"/>
    <cellStyle name="Standard 3 4 3 3 3 2 2" xfId="6587"/>
    <cellStyle name="Standard 3 4 3 3 3 3" xfId="4986"/>
    <cellStyle name="Standard 3 4 3 3 4" xfId="2583"/>
    <cellStyle name="Standard 3 4 3 3 4 2" xfId="5787"/>
    <cellStyle name="Standard 3 4 3 3 5" xfId="4186"/>
    <cellStyle name="Standard 3 4 3 3_Kat 2" xfId="2158"/>
    <cellStyle name="Standard 3 4 3 4" xfId="621"/>
    <cellStyle name="Standard 3 4 3 4 2" xfId="1423"/>
    <cellStyle name="Standard 3 4 3 4 2 2" xfId="3784"/>
    <cellStyle name="Standard 3 4 3 4 2 2 2" xfId="6987"/>
    <cellStyle name="Standard 3 4 3 4 2 3" xfId="5386"/>
    <cellStyle name="Standard 3 4 3 4 3" xfId="2983"/>
    <cellStyle name="Standard 3 4 3 4 3 2" xfId="6187"/>
    <cellStyle name="Standard 3 4 3 4 4" xfId="4586"/>
    <cellStyle name="Standard 3 4 3 4_Kat 2" xfId="2160"/>
    <cellStyle name="Standard 3 4 3 5" xfId="701"/>
    <cellStyle name="Standard 3 4 3 5 2" xfId="1503"/>
    <cellStyle name="Standard 3 4 3 5 2 2" xfId="3864"/>
    <cellStyle name="Standard 3 4 3 5 2 2 2" xfId="7067"/>
    <cellStyle name="Standard 3 4 3 5 2 3" xfId="5466"/>
    <cellStyle name="Standard 3 4 3 5 3" xfId="3063"/>
    <cellStyle name="Standard 3 4 3 5 3 2" xfId="6267"/>
    <cellStyle name="Standard 3 4 3 5 4" xfId="4666"/>
    <cellStyle name="Standard 3 4 3 5_Kat 2" xfId="2161"/>
    <cellStyle name="Standard 3 4 3 6" xfId="381"/>
    <cellStyle name="Standard 3 4 3 6 2" xfId="1183"/>
    <cellStyle name="Standard 3 4 3 6 2 2" xfId="3544"/>
    <cellStyle name="Standard 3 4 3 6 2 2 2" xfId="6747"/>
    <cellStyle name="Standard 3 4 3 6 2 3" xfId="5146"/>
    <cellStyle name="Standard 3 4 3 6 3" xfId="2743"/>
    <cellStyle name="Standard 3 4 3 6 3 2" xfId="5947"/>
    <cellStyle name="Standard 3 4 3 6 4" xfId="4346"/>
    <cellStyle name="Standard 3 4 3 6_Kat 2" xfId="2162"/>
    <cellStyle name="Standard 3 4 3 7" xfId="863"/>
    <cellStyle name="Standard 3 4 3 7 2" xfId="3224"/>
    <cellStyle name="Standard 3 4 3 7 2 2" xfId="6427"/>
    <cellStyle name="Standard 3 4 3 7 3" xfId="4826"/>
    <cellStyle name="Standard 3 4 3 8" xfId="2423"/>
    <cellStyle name="Standard 3 4 3 8 2" xfId="5627"/>
    <cellStyle name="Standard 3 4 3 9" xfId="4026"/>
    <cellStyle name="Standard 3 4 3_Kat 2" xfId="2153"/>
    <cellStyle name="Standard 3 4 4" xfId="101"/>
    <cellStyle name="Standard 3 4 4 2" xfId="261"/>
    <cellStyle name="Standard 3 4 4 2 2" xfId="741"/>
    <cellStyle name="Standard 3 4 4 2 2 2" xfId="1543"/>
    <cellStyle name="Standard 3 4 4 2 2 2 2" xfId="3904"/>
    <cellStyle name="Standard 3 4 4 2 2 2 2 2" xfId="7107"/>
    <cellStyle name="Standard 3 4 4 2 2 2 3" xfId="5506"/>
    <cellStyle name="Standard 3 4 4 2 2 3" xfId="3103"/>
    <cellStyle name="Standard 3 4 4 2 2 3 2" xfId="6307"/>
    <cellStyle name="Standard 3 4 4 2 2 4" xfId="4706"/>
    <cellStyle name="Standard 3 4 4 2 2_Kat 2" xfId="2165"/>
    <cellStyle name="Standard 3 4 4 2 3" xfId="1063"/>
    <cellStyle name="Standard 3 4 4 2 3 2" xfId="3424"/>
    <cellStyle name="Standard 3 4 4 2 3 2 2" xfId="6627"/>
    <cellStyle name="Standard 3 4 4 2 3 3" xfId="5026"/>
    <cellStyle name="Standard 3 4 4 2 4" xfId="2623"/>
    <cellStyle name="Standard 3 4 4 2 4 2" xfId="5827"/>
    <cellStyle name="Standard 3 4 4 2 5" xfId="4226"/>
    <cellStyle name="Standard 3 4 4 2_Kat 2" xfId="2164"/>
    <cellStyle name="Standard 3 4 4 3" xfId="421"/>
    <cellStyle name="Standard 3 4 4 3 2" xfId="1223"/>
    <cellStyle name="Standard 3 4 4 3 2 2" xfId="3584"/>
    <cellStyle name="Standard 3 4 4 3 2 2 2" xfId="6787"/>
    <cellStyle name="Standard 3 4 4 3 2 3" xfId="5186"/>
    <cellStyle name="Standard 3 4 4 3 3" xfId="2783"/>
    <cellStyle name="Standard 3 4 4 3 3 2" xfId="5987"/>
    <cellStyle name="Standard 3 4 4 3 4" xfId="4386"/>
    <cellStyle name="Standard 3 4 4 3_Kat 2" xfId="2166"/>
    <cellStyle name="Standard 3 4 4 4" xfId="903"/>
    <cellStyle name="Standard 3 4 4 4 2" xfId="3264"/>
    <cellStyle name="Standard 3 4 4 4 2 2" xfId="6467"/>
    <cellStyle name="Standard 3 4 4 4 3" xfId="4866"/>
    <cellStyle name="Standard 3 4 4 5" xfId="2463"/>
    <cellStyle name="Standard 3 4 4 5 2" xfId="5667"/>
    <cellStyle name="Standard 3 4 4 6" xfId="4066"/>
    <cellStyle name="Standard 3 4 4_Kat 2" xfId="2163"/>
    <cellStyle name="Standard 3 4 5" xfId="181"/>
    <cellStyle name="Standard 3 4 5 2" xfId="501"/>
    <cellStyle name="Standard 3 4 5 2 2" xfId="1303"/>
    <cellStyle name="Standard 3 4 5 2 2 2" xfId="3664"/>
    <cellStyle name="Standard 3 4 5 2 2 2 2" xfId="6867"/>
    <cellStyle name="Standard 3 4 5 2 2 3" xfId="5266"/>
    <cellStyle name="Standard 3 4 5 2 3" xfId="2863"/>
    <cellStyle name="Standard 3 4 5 2 3 2" xfId="6067"/>
    <cellStyle name="Standard 3 4 5 2 4" xfId="4466"/>
    <cellStyle name="Standard 3 4 5 2_Kat 2" xfId="2168"/>
    <cellStyle name="Standard 3 4 5 3" xfId="983"/>
    <cellStyle name="Standard 3 4 5 3 2" xfId="3344"/>
    <cellStyle name="Standard 3 4 5 3 2 2" xfId="6547"/>
    <cellStyle name="Standard 3 4 5 3 3" xfId="4946"/>
    <cellStyle name="Standard 3 4 5 4" xfId="2543"/>
    <cellStyle name="Standard 3 4 5 4 2" xfId="5747"/>
    <cellStyle name="Standard 3 4 5 5" xfId="4146"/>
    <cellStyle name="Standard 3 4 5_Kat 2" xfId="2167"/>
    <cellStyle name="Standard 3 4 6" xfId="581"/>
    <cellStyle name="Standard 3 4 6 2" xfId="1383"/>
    <cellStyle name="Standard 3 4 6 2 2" xfId="3744"/>
    <cellStyle name="Standard 3 4 6 2 2 2" xfId="6947"/>
    <cellStyle name="Standard 3 4 6 2 3" xfId="5346"/>
    <cellStyle name="Standard 3 4 6 3" xfId="2943"/>
    <cellStyle name="Standard 3 4 6 3 2" xfId="6147"/>
    <cellStyle name="Standard 3 4 6 4" xfId="4546"/>
    <cellStyle name="Standard 3 4 6_Kat 2" xfId="2169"/>
    <cellStyle name="Standard 3 4 7" xfId="661"/>
    <cellStyle name="Standard 3 4 7 2" xfId="1463"/>
    <cellStyle name="Standard 3 4 7 2 2" xfId="3824"/>
    <cellStyle name="Standard 3 4 7 2 2 2" xfId="7027"/>
    <cellStyle name="Standard 3 4 7 2 3" xfId="5426"/>
    <cellStyle name="Standard 3 4 7 3" xfId="3023"/>
    <cellStyle name="Standard 3 4 7 3 2" xfId="6227"/>
    <cellStyle name="Standard 3 4 7 4" xfId="4626"/>
    <cellStyle name="Standard 3 4 7_Kat 2" xfId="2170"/>
    <cellStyle name="Standard 3 4 8" xfId="341"/>
    <cellStyle name="Standard 3 4 8 2" xfId="1143"/>
    <cellStyle name="Standard 3 4 8 2 2" xfId="3504"/>
    <cellStyle name="Standard 3 4 8 2 2 2" xfId="6707"/>
    <cellStyle name="Standard 3 4 8 2 3" xfId="5106"/>
    <cellStyle name="Standard 3 4 8 3" xfId="2703"/>
    <cellStyle name="Standard 3 4 8 3 2" xfId="5907"/>
    <cellStyle name="Standard 3 4 8 4" xfId="4306"/>
    <cellStyle name="Standard 3 4 8_Kat 2" xfId="2171"/>
    <cellStyle name="Standard 3 4 9" xfId="823"/>
    <cellStyle name="Standard 3 4 9 2" xfId="3184"/>
    <cellStyle name="Standard 3 4 9 2 2" xfId="6387"/>
    <cellStyle name="Standard 3 4 9 3" xfId="4786"/>
    <cellStyle name="Standard 3 4_Kat 2" xfId="2132"/>
    <cellStyle name="Standard 3_Kat 1" xfId="3977"/>
    <cellStyle name="Standard 4" xfId="5"/>
    <cellStyle name="Standard 5" xfId="18"/>
    <cellStyle name="Standard 5 10" xfId="824"/>
    <cellStyle name="Standard 5 10 2" xfId="3185"/>
    <cellStyle name="Standard 5 10 2 2" xfId="6388"/>
    <cellStyle name="Standard 5 10 3" xfId="4787"/>
    <cellStyle name="Standard 5 11" xfId="2384"/>
    <cellStyle name="Standard 5 11 2" xfId="5588"/>
    <cellStyle name="Standard 5 12" xfId="3987"/>
    <cellStyle name="Standard 5 2" xfId="19"/>
    <cellStyle name="Standard 5 2 10" xfId="2385"/>
    <cellStyle name="Standard 5 2 10 2" xfId="5589"/>
    <cellStyle name="Standard 5 2 11" xfId="3988"/>
    <cellStyle name="Standard 5 2 2" xfId="43"/>
    <cellStyle name="Standard 5 2 2 10" xfId="4008"/>
    <cellStyle name="Standard 5 2 2 2" xfId="83"/>
    <cellStyle name="Standard 5 2 2 2 2" xfId="163"/>
    <cellStyle name="Standard 5 2 2 2 2 2" xfId="323"/>
    <cellStyle name="Standard 5 2 2 2 2 2 2" xfId="803"/>
    <cellStyle name="Standard 5 2 2 2 2 2 2 2" xfId="1605"/>
    <cellStyle name="Standard 5 2 2 2 2 2 2 2 2" xfId="3966"/>
    <cellStyle name="Standard 5 2 2 2 2 2 2 2 2 2" xfId="7169"/>
    <cellStyle name="Standard 5 2 2 2 2 2 2 2 3" xfId="5568"/>
    <cellStyle name="Standard 5 2 2 2 2 2 2 3" xfId="3165"/>
    <cellStyle name="Standard 5 2 2 2 2 2 2 3 2" xfId="6369"/>
    <cellStyle name="Standard 5 2 2 2 2 2 2 4" xfId="4768"/>
    <cellStyle name="Standard 5 2 2 2 2 2 2_Kat 2" xfId="2178"/>
    <cellStyle name="Standard 5 2 2 2 2 2 3" xfId="1125"/>
    <cellStyle name="Standard 5 2 2 2 2 2 3 2" xfId="3486"/>
    <cellStyle name="Standard 5 2 2 2 2 2 3 2 2" xfId="6689"/>
    <cellStyle name="Standard 5 2 2 2 2 2 3 3" xfId="5088"/>
    <cellStyle name="Standard 5 2 2 2 2 2 4" xfId="2685"/>
    <cellStyle name="Standard 5 2 2 2 2 2 4 2" xfId="5889"/>
    <cellStyle name="Standard 5 2 2 2 2 2 5" xfId="4288"/>
    <cellStyle name="Standard 5 2 2 2 2 2_Kat 2" xfId="2177"/>
    <cellStyle name="Standard 5 2 2 2 2 3" xfId="483"/>
    <cellStyle name="Standard 5 2 2 2 2 3 2" xfId="1285"/>
    <cellStyle name="Standard 5 2 2 2 2 3 2 2" xfId="3646"/>
    <cellStyle name="Standard 5 2 2 2 2 3 2 2 2" xfId="6849"/>
    <cellStyle name="Standard 5 2 2 2 2 3 2 3" xfId="5248"/>
    <cellStyle name="Standard 5 2 2 2 2 3 3" xfId="2845"/>
    <cellStyle name="Standard 5 2 2 2 2 3 3 2" xfId="6049"/>
    <cellStyle name="Standard 5 2 2 2 2 3 4" xfId="4448"/>
    <cellStyle name="Standard 5 2 2 2 2 3_Kat 2" xfId="2179"/>
    <cellStyle name="Standard 5 2 2 2 2 4" xfId="965"/>
    <cellStyle name="Standard 5 2 2 2 2 4 2" xfId="3326"/>
    <cellStyle name="Standard 5 2 2 2 2 4 2 2" xfId="6529"/>
    <cellStyle name="Standard 5 2 2 2 2 4 3" xfId="4928"/>
    <cellStyle name="Standard 5 2 2 2 2 5" xfId="2525"/>
    <cellStyle name="Standard 5 2 2 2 2 5 2" xfId="5729"/>
    <cellStyle name="Standard 5 2 2 2 2 6" xfId="4128"/>
    <cellStyle name="Standard 5 2 2 2 2_Kat 2" xfId="2176"/>
    <cellStyle name="Standard 5 2 2 2 3" xfId="243"/>
    <cellStyle name="Standard 5 2 2 2 3 2" xfId="563"/>
    <cellStyle name="Standard 5 2 2 2 3 2 2" xfId="1365"/>
    <cellStyle name="Standard 5 2 2 2 3 2 2 2" xfId="3726"/>
    <cellStyle name="Standard 5 2 2 2 3 2 2 2 2" xfId="6929"/>
    <cellStyle name="Standard 5 2 2 2 3 2 2 3" xfId="5328"/>
    <cellStyle name="Standard 5 2 2 2 3 2 3" xfId="2925"/>
    <cellStyle name="Standard 5 2 2 2 3 2 3 2" xfId="6129"/>
    <cellStyle name="Standard 5 2 2 2 3 2 4" xfId="4528"/>
    <cellStyle name="Standard 5 2 2 2 3 2_Kat 2" xfId="2181"/>
    <cellStyle name="Standard 5 2 2 2 3 3" xfId="1045"/>
    <cellStyle name="Standard 5 2 2 2 3 3 2" xfId="3406"/>
    <cellStyle name="Standard 5 2 2 2 3 3 2 2" xfId="6609"/>
    <cellStyle name="Standard 5 2 2 2 3 3 3" xfId="5008"/>
    <cellStyle name="Standard 5 2 2 2 3 4" xfId="2605"/>
    <cellStyle name="Standard 5 2 2 2 3 4 2" xfId="5809"/>
    <cellStyle name="Standard 5 2 2 2 3 5" xfId="4208"/>
    <cellStyle name="Standard 5 2 2 2 3_Kat 2" xfId="2180"/>
    <cellStyle name="Standard 5 2 2 2 4" xfId="643"/>
    <cellStyle name="Standard 5 2 2 2 4 2" xfId="1445"/>
    <cellStyle name="Standard 5 2 2 2 4 2 2" xfId="3806"/>
    <cellStyle name="Standard 5 2 2 2 4 2 2 2" xfId="7009"/>
    <cellStyle name="Standard 5 2 2 2 4 2 3" xfId="5408"/>
    <cellStyle name="Standard 5 2 2 2 4 3" xfId="3005"/>
    <cellStyle name="Standard 5 2 2 2 4 3 2" xfId="6209"/>
    <cellStyle name="Standard 5 2 2 2 4 4" xfId="4608"/>
    <cellStyle name="Standard 5 2 2 2 4_Kat 2" xfId="2182"/>
    <cellStyle name="Standard 5 2 2 2 5" xfId="723"/>
    <cellStyle name="Standard 5 2 2 2 5 2" xfId="1525"/>
    <cellStyle name="Standard 5 2 2 2 5 2 2" xfId="3886"/>
    <cellStyle name="Standard 5 2 2 2 5 2 2 2" xfId="7089"/>
    <cellStyle name="Standard 5 2 2 2 5 2 3" xfId="5488"/>
    <cellStyle name="Standard 5 2 2 2 5 3" xfId="3085"/>
    <cellStyle name="Standard 5 2 2 2 5 3 2" xfId="6289"/>
    <cellStyle name="Standard 5 2 2 2 5 4" xfId="4688"/>
    <cellStyle name="Standard 5 2 2 2 5_Kat 2" xfId="2183"/>
    <cellStyle name="Standard 5 2 2 2 6" xfId="403"/>
    <cellStyle name="Standard 5 2 2 2 6 2" xfId="1205"/>
    <cellStyle name="Standard 5 2 2 2 6 2 2" xfId="3566"/>
    <cellStyle name="Standard 5 2 2 2 6 2 2 2" xfId="6769"/>
    <cellStyle name="Standard 5 2 2 2 6 2 3" xfId="5168"/>
    <cellStyle name="Standard 5 2 2 2 6 3" xfId="2765"/>
    <cellStyle name="Standard 5 2 2 2 6 3 2" xfId="5969"/>
    <cellStyle name="Standard 5 2 2 2 6 4" xfId="4368"/>
    <cellStyle name="Standard 5 2 2 2 6_Kat 2" xfId="2184"/>
    <cellStyle name="Standard 5 2 2 2 7" xfId="885"/>
    <cellStyle name="Standard 5 2 2 2 7 2" xfId="3246"/>
    <cellStyle name="Standard 5 2 2 2 7 2 2" xfId="6449"/>
    <cellStyle name="Standard 5 2 2 2 7 3" xfId="4848"/>
    <cellStyle name="Standard 5 2 2 2 8" xfId="2445"/>
    <cellStyle name="Standard 5 2 2 2 8 2" xfId="5649"/>
    <cellStyle name="Standard 5 2 2 2 9" xfId="4048"/>
    <cellStyle name="Standard 5 2 2 2_Kat 2" xfId="2175"/>
    <cellStyle name="Standard 5 2 2 3" xfId="123"/>
    <cellStyle name="Standard 5 2 2 3 2" xfId="283"/>
    <cellStyle name="Standard 5 2 2 3 2 2" xfId="763"/>
    <cellStyle name="Standard 5 2 2 3 2 2 2" xfId="1565"/>
    <cellStyle name="Standard 5 2 2 3 2 2 2 2" xfId="3926"/>
    <cellStyle name="Standard 5 2 2 3 2 2 2 2 2" xfId="7129"/>
    <cellStyle name="Standard 5 2 2 3 2 2 2 3" xfId="5528"/>
    <cellStyle name="Standard 5 2 2 3 2 2 3" xfId="3125"/>
    <cellStyle name="Standard 5 2 2 3 2 2 3 2" xfId="6329"/>
    <cellStyle name="Standard 5 2 2 3 2 2 4" xfId="4728"/>
    <cellStyle name="Standard 5 2 2 3 2 2_Kat 2" xfId="2187"/>
    <cellStyle name="Standard 5 2 2 3 2 3" xfId="1085"/>
    <cellStyle name="Standard 5 2 2 3 2 3 2" xfId="3446"/>
    <cellStyle name="Standard 5 2 2 3 2 3 2 2" xfId="6649"/>
    <cellStyle name="Standard 5 2 2 3 2 3 3" xfId="5048"/>
    <cellStyle name="Standard 5 2 2 3 2 4" xfId="2645"/>
    <cellStyle name="Standard 5 2 2 3 2 4 2" xfId="5849"/>
    <cellStyle name="Standard 5 2 2 3 2 5" xfId="4248"/>
    <cellStyle name="Standard 5 2 2 3 2_Kat 2" xfId="2186"/>
    <cellStyle name="Standard 5 2 2 3 3" xfId="443"/>
    <cellStyle name="Standard 5 2 2 3 3 2" xfId="1245"/>
    <cellStyle name="Standard 5 2 2 3 3 2 2" xfId="3606"/>
    <cellStyle name="Standard 5 2 2 3 3 2 2 2" xfId="6809"/>
    <cellStyle name="Standard 5 2 2 3 3 2 3" xfId="5208"/>
    <cellStyle name="Standard 5 2 2 3 3 3" xfId="2805"/>
    <cellStyle name="Standard 5 2 2 3 3 3 2" xfId="6009"/>
    <cellStyle name="Standard 5 2 2 3 3 4" xfId="4408"/>
    <cellStyle name="Standard 5 2 2 3 3_Kat 2" xfId="2188"/>
    <cellStyle name="Standard 5 2 2 3 4" xfId="925"/>
    <cellStyle name="Standard 5 2 2 3 4 2" xfId="3286"/>
    <cellStyle name="Standard 5 2 2 3 4 2 2" xfId="6489"/>
    <cellStyle name="Standard 5 2 2 3 4 3" xfId="4888"/>
    <cellStyle name="Standard 5 2 2 3 5" xfId="2485"/>
    <cellStyle name="Standard 5 2 2 3 5 2" xfId="5689"/>
    <cellStyle name="Standard 5 2 2 3 6" xfId="4088"/>
    <cellStyle name="Standard 5 2 2 3_Kat 2" xfId="2185"/>
    <cellStyle name="Standard 5 2 2 4" xfId="203"/>
    <cellStyle name="Standard 5 2 2 4 2" xfId="523"/>
    <cellStyle name="Standard 5 2 2 4 2 2" xfId="1325"/>
    <cellStyle name="Standard 5 2 2 4 2 2 2" xfId="3686"/>
    <cellStyle name="Standard 5 2 2 4 2 2 2 2" xfId="6889"/>
    <cellStyle name="Standard 5 2 2 4 2 2 3" xfId="5288"/>
    <cellStyle name="Standard 5 2 2 4 2 3" xfId="2885"/>
    <cellStyle name="Standard 5 2 2 4 2 3 2" xfId="6089"/>
    <cellStyle name="Standard 5 2 2 4 2 4" xfId="4488"/>
    <cellStyle name="Standard 5 2 2 4 2_Kat 2" xfId="2190"/>
    <cellStyle name="Standard 5 2 2 4 3" xfId="1005"/>
    <cellStyle name="Standard 5 2 2 4 3 2" xfId="3366"/>
    <cellStyle name="Standard 5 2 2 4 3 2 2" xfId="6569"/>
    <cellStyle name="Standard 5 2 2 4 3 3" xfId="4968"/>
    <cellStyle name="Standard 5 2 2 4 4" xfId="2565"/>
    <cellStyle name="Standard 5 2 2 4 4 2" xfId="5769"/>
    <cellStyle name="Standard 5 2 2 4 5" xfId="4168"/>
    <cellStyle name="Standard 5 2 2 4_Kat 2" xfId="2189"/>
    <cellStyle name="Standard 5 2 2 5" xfId="603"/>
    <cellStyle name="Standard 5 2 2 5 2" xfId="1405"/>
    <cellStyle name="Standard 5 2 2 5 2 2" xfId="3766"/>
    <cellStyle name="Standard 5 2 2 5 2 2 2" xfId="6969"/>
    <cellStyle name="Standard 5 2 2 5 2 3" xfId="5368"/>
    <cellStyle name="Standard 5 2 2 5 3" xfId="2965"/>
    <cellStyle name="Standard 5 2 2 5 3 2" xfId="6169"/>
    <cellStyle name="Standard 5 2 2 5 4" xfId="4568"/>
    <cellStyle name="Standard 5 2 2 5_Kat 2" xfId="2191"/>
    <cellStyle name="Standard 5 2 2 6" xfId="683"/>
    <cellStyle name="Standard 5 2 2 6 2" xfId="1485"/>
    <cellStyle name="Standard 5 2 2 6 2 2" xfId="3846"/>
    <cellStyle name="Standard 5 2 2 6 2 2 2" xfId="7049"/>
    <cellStyle name="Standard 5 2 2 6 2 3" xfId="5448"/>
    <cellStyle name="Standard 5 2 2 6 3" xfId="3045"/>
    <cellStyle name="Standard 5 2 2 6 3 2" xfId="6249"/>
    <cellStyle name="Standard 5 2 2 6 4" xfId="4648"/>
    <cellStyle name="Standard 5 2 2 6_Kat 2" xfId="2192"/>
    <cellStyle name="Standard 5 2 2 7" xfId="363"/>
    <cellStyle name="Standard 5 2 2 7 2" xfId="1165"/>
    <cellStyle name="Standard 5 2 2 7 2 2" xfId="3526"/>
    <cellStyle name="Standard 5 2 2 7 2 2 2" xfId="6729"/>
    <cellStyle name="Standard 5 2 2 7 2 3" xfId="5128"/>
    <cellStyle name="Standard 5 2 2 7 3" xfId="2725"/>
    <cellStyle name="Standard 5 2 2 7 3 2" xfId="5929"/>
    <cellStyle name="Standard 5 2 2 7 4" xfId="4328"/>
    <cellStyle name="Standard 5 2 2 7_Kat 2" xfId="2193"/>
    <cellStyle name="Standard 5 2 2 8" xfId="845"/>
    <cellStyle name="Standard 5 2 2 8 2" xfId="3206"/>
    <cellStyle name="Standard 5 2 2 8 2 2" xfId="6409"/>
    <cellStyle name="Standard 5 2 2 8 3" xfId="4808"/>
    <cellStyle name="Standard 5 2 2 9" xfId="2405"/>
    <cellStyle name="Standard 5 2 2 9 2" xfId="5609"/>
    <cellStyle name="Standard 5 2 2_Kat 2" xfId="2174"/>
    <cellStyle name="Standard 5 2 3" xfId="63"/>
    <cellStyle name="Standard 5 2 3 2" xfId="143"/>
    <cellStyle name="Standard 5 2 3 2 2" xfId="303"/>
    <cellStyle name="Standard 5 2 3 2 2 2" xfId="783"/>
    <cellStyle name="Standard 5 2 3 2 2 2 2" xfId="1585"/>
    <cellStyle name="Standard 5 2 3 2 2 2 2 2" xfId="3946"/>
    <cellStyle name="Standard 5 2 3 2 2 2 2 2 2" xfId="7149"/>
    <cellStyle name="Standard 5 2 3 2 2 2 2 3" xfId="5548"/>
    <cellStyle name="Standard 5 2 3 2 2 2 3" xfId="3145"/>
    <cellStyle name="Standard 5 2 3 2 2 2 3 2" xfId="6349"/>
    <cellStyle name="Standard 5 2 3 2 2 2 4" xfId="4748"/>
    <cellStyle name="Standard 5 2 3 2 2 2_Kat 2" xfId="2197"/>
    <cellStyle name="Standard 5 2 3 2 2 3" xfId="1105"/>
    <cellStyle name="Standard 5 2 3 2 2 3 2" xfId="3466"/>
    <cellStyle name="Standard 5 2 3 2 2 3 2 2" xfId="6669"/>
    <cellStyle name="Standard 5 2 3 2 2 3 3" xfId="5068"/>
    <cellStyle name="Standard 5 2 3 2 2 4" xfId="2665"/>
    <cellStyle name="Standard 5 2 3 2 2 4 2" xfId="5869"/>
    <cellStyle name="Standard 5 2 3 2 2 5" xfId="4268"/>
    <cellStyle name="Standard 5 2 3 2 2_Kat 2" xfId="2196"/>
    <cellStyle name="Standard 5 2 3 2 3" xfId="463"/>
    <cellStyle name="Standard 5 2 3 2 3 2" xfId="1265"/>
    <cellStyle name="Standard 5 2 3 2 3 2 2" xfId="3626"/>
    <cellStyle name="Standard 5 2 3 2 3 2 2 2" xfId="6829"/>
    <cellStyle name="Standard 5 2 3 2 3 2 3" xfId="5228"/>
    <cellStyle name="Standard 5 2 3 2 3 3" xfId="2825"/>
    <cellStyle name="Standard 5 2 3 2 3 3 2" xfId="6029"/>
    <cellStyle name="Standard 5 2 3 2 3 4" xfId="4428"/>
    <cellStyle name="Standard 5 2 3 2 3_Kat 2" xfId="2198"/>
    <cellStyle name="Standard 5 2 3 2 4" xfId="945"/>
    <cellStyle name="Standard 5 2 3 2 4 2" xfId="3306"/>
    <cellStyle name="Standard 5 2 3 2 4 2 2" xfId="6509"/>
    <cellStyle name="Standard 5 2 3 2 4 3" xfId="4908"/>
    <cellStyle name="Standard 5 2 3 2 5" xfId="2505"/>
    <cellStyle name="Standard 5 2 3 2 5 2" xfId="5709"/>
    <cellStyle name="Standard 5 2 3 2 6" xfId="4108"/>
    <cellStyle name="Standard 5 2 3 2_Kat 2" xfId="2195"/>
    <cellStyle name="Standard 5 2 3 3" xfId="223"/>
    <cellStyle name="Standard 5 2 3 3 2" xfId="543"/>
    <cellStyle name="Standard 5 2 3 3 2 2" xfId="1345"/>
    <cellStyle name="Standard 5 2 3 3 2 2 2" xfId="3706"/>
    <cellStyle name="Standard 5 2 3 3 2 2 2 2" xfId="6909"/>
    <cellStyle name="Standard 5 2 3 3 2 2 3" xfId="5308"/>
    <cellStyle name="Standard 5 2 3 3 2 3" xfId="2905"/>
    <cellStyle name="Standard 5 2 3 3 2 3 2" xfId="6109"/>
    <cellStyle name="Standard 5 2 3 3 2 4" xfId="4508"/>
    <cellStyle name="Standard 5 2 3 3 2_Kat 2" xfId="2200"/>
    <cellStyle name="Standard 5 2 3 3 3" xfId="1025"/>
    <cellStyle name="Standard 5 2 3 3 3 2" xfId="3386"/>
    <cellStyle name="Standard 5 2 3 3 3 2 2" xfId="6589"/>
    <cellStyle name="Standard 5 2 3 3 3 3" xfId="4988"/>
    <cellStyle name="Standard 5 2 3 3 4" xfId="2585"/>
    <cellStyle name="Standard 5 2 3 3 4 2" xfId="5789"/>
    <cellStyle name="Standard 5 2 3 3 5" xfId="4188"/>
    <cellStyle name="Standard 5 2 3 3_Kat 2" xfId="2199"/>
    <cellStyle name="Standard 5 2 3 4" xfId="623"/>
    <cellStyle name="Standard 5 2 3 4 2" xfId="1425"/>
    <cellStyle name="Standard 5 2 3 4 2 2" xfId="3786"/>
    <cellStyle name="Standard 5 2 3 4 2 2 2" xfId="6989"/>
    <cellStyle name="Standard 5 2 3 4 2 3" xfId="5388"/>
    <cellStyle name="Standard 5 2 3 4 3" xfId="2985"/>
    <cellStyle name="Standard 5 2 3 4 3 2" xfId="6189"/>
    <cellStyle name="Standard 5 2 3 4 4" xfId="4588"/>
    <cellStyle name="Standard 5 2 3 4_Kat 2" xfId="2201"/>
    <cellStyle name="Standard 5 2 3 5" xfId="703"/>
    <cellStyle name="Standard 5 2 3 5 2" xfId="1505"/>
    <cellStyle name="Standard 5 2 3 5 2 2" xfId="3866"/>
    <cellStyle name="Standard 5 2 3 5 2 2 2" xfId="7069"/>
    <cellStyle name="Standard 5 2 3 5 2 3" xfId="5468"/>
    <cellStyle name="Standard 5 2 3 5 3" xfId="3065"/>
    <cellStyle name="Standard 5 2 3 5 3 2" xfId="6269"/>
    <cellStyle name="Standard 5 2 3 5 4" xfId="4668"/>
    <cellStyle name="Standard 5 2 3 5_Kat 2" xfId="2202"/>
    <cellStyle name="Standard 5 2 3 6" xfId="383"/>
    <cellStyle name="Standard 5 2 3 6 2" xfId="1185"/>
    <cellStyle name="Standard 5 2 3 6 2 2" xfId="3546"/>
    <cellStyle name="Standard 5 2 3 6 2 2 2" xfId="6749"/>
    <cellStyle name="Standard 5 2 3 6 2 3" xfId="5148"/>
    <cellStyle name="Standard 5 2 3 6 3" xfId="2745"/>
    <cellStyle name="Standard 5 2 3 6 3 2" xfId="5949"/>
    <cellStyle name="Standard 5 2 3 6 4" xfId="4348"/>
    <cellStyle name="Standard 5 2 3 6_Kat 2" xfId="2203"/>
    <cellStyle name="Standard 5 2 3 7" xfId="865"/>
    <cellStyle name="Standard 5 2 3 7 2" xfId="3226"/>
    <cellStyle name="Standard 5 2 3 7 2 2" xfId="6429"/>
    <cellStyle name="Standard 5 2 3 7 3" xfId="4828"/>
    <cellStyle name="Standard 5 2 3 8" xfId="2425"/>
    <cellStyle name="Standard 5 2 3 8 2" xfId="5629"/>
    <cellStyle name="Standard 5 2 3 9" xfId="4028"/>
    <cellStyle name="Standard 5 2 3_Kat 2" xfId="2194"/>
    <cellStyle name="Standard 5 2 4" xfId="103"/>
    <cellStyle name="Standard 5 2 4 2" xfId="263"/>
    <cellStyle name="Standard 5 2 4 2 2" xfId="743"/>
    <cellStyle name="Standard 5 2 4 2 2 2" xfId="1545"/>
    <cellStyle name="Standard 5 2 4 2 2 2 2" xfId="3906"/>
    <cellStyle name="Standard 5 2 4 2 2 2 2 2" xfId="7109"/>
    <cellStyle name="Standard 5 2 4 2 2 2 3" xfId="5508"/>
    <cellStyle name="Standard 5 2 4 2 2 3" xfId="3105"/>
    <cellStyle name="Standard 5 2 4 2 2 3 2" xfId="6309"/>
    <cellStyle name="Standard 5 2 4 2 2 4" xfId="4708"/>
    <cellStyle name="Standard 5 2 4 2 2_Kat 2" xfId="2206"/>
    <cellStyle name="Standard 5 2 4 2 3" xfId="1065"/>
    <cellStyle name="Standard 5 2 4 2 3 2" xfId="3426"/>
    <cellStyle name="Standard 5 2 4 2 3 2 2" xfId="6629"/>
    <cellStyle name="Standard 5 2 4 2 3 3" xfId="5028"/>
    <cellStyle name="Standard 5 2 4 2 4" xfId="2625"/>
    <cellStyle name="Standard 5 2 4 2 4 2" xfId="5829"/>
    <cellStyle name="Standard 5 2 4 2 5" xfId="4228"/>
    <cellStyle name="Standard 5 2 4 2_Kat 2" xfId="2205"/>
    <cellStyle name="Standard 5 2 4 3" xfId="423"/>
    <cellStyle name="Standard 5 2 4 3 2" xfId="1225"/>
    <cellStyle name="Standard 5 2 4 3 2 2" xfId="3586"/>
    <cellStyle name="Standard 5 2 4 3 2 2 2" xfId="6789"/>
    <cellStyle name="Standard 5 2 4 3 2 3" xfId="5188"/>
    <cellStyle name="Standard 5 2 4 3 3" xfId="2785"/>
    <cellStyle name="Standard 5 2 4 3 3 2" xfId="5989"/>
    <cellStyle name="Standard 5 2 4 3 4" xfId="4388"/>
    <cellStyle name="Standard 5 2 4 3_Kat 2" xfId="2207"/>
    <cellStyle name="Standard 5 2 4 4" xfId="905"/>
    <cellStyle name="Standard 5 2 4 4 2" xfId="3266"/>
    <cellStyle name="Standard 5 2 4 4 2 2" xfId="6469"/>
    <cellStyle name="Standard 5 2 4 4 3" xfId="4868"/>
    <cellStyle name="Standard 5 2 4 5" xfId="2465"/>
    <cellStyle name="Standard 5 2 4 5 2" xfId="5669"/>
    <cellStyle name="Standard 5 2 4 6" xfId="4068"/>
    <cellStyle name="Standard 5 2 4_Kat 2" xfId="2204"/>
    <cellStyle name="Standard 5 2 5" xfId="183"/>
    <cellStyle name="Standard 5 2 5 2" xfId="503"/>
    <cellStyle name="Standard 5 2 5 2 2" xfId="1305"/>
    <cellStyle name="Standard 5 2 5 2 2 2" xfId="3666"/>
    <cellStyle name="Standard 5 2 5 2 2 2 2" xfId="6869"/>
    <cellStyle name="Standard 5 2 5 2 2 3" xfId="5268"/>
    <cellStyle name="Standard 5 2 5 2 3" xfId="2865"/>
    <cellStyle name="Standard 5 2 5 2 3 2" xfId="6069"/>
    <cellStyle name="Standard 5 2 5 2 4" xfId="4468"/>
    <cellStyle name="Standard 5 2 5 2_Kat 2" xfId="2209"/>
    <cellStyle name="Standard 5 2 5 3" xfId="985"/>
    <cellStyle name="Standard 5 2 5 3 2" xfId="3346"/>
    <cellStyle name="Standard 5 2 5 3 2 2" xfId="6549"/>
    <cellStyle name="Standard 5 2 5 3 3" xfId="4948"/>
    <cellStyle name="Standard 5 2 5 4" xfId="2545"/>
    <cellStyle name="Standard 5 2 5 4 2" xfId="5749"/>
    <cellStyle name="Standard 5 2 5 5" xfId="4148"/>
    <cellStyle name="Standard 5 2 5_Kat 2" xfId="2208"/>
    <cellStyle name="Standard 5 2 6" xfId="583"/>
    <cellStyle name="Standard 5 2 6 2" xfId="1385"/>
    <cellStyle name="Standard 5 2 6 2 2" xfId="3746"/>
    <cellStyle name="Standard 5 2 6 2 2 2" xfId="6949"/>
    <cellStyle name="Standard 5 2 6 2 3" xfId="5348"/>
    <cellStyle name="Standard 5 2 6 3" xfId="2945"/>
    <cellStyle name="Standard 5 2 6 3 2" xfId="6149"/>
    <cellStyle name="Standard 5 2 6 4" xfId="4548"/>
    <cellStyle name="Standard 5 2 6_Kat 2" xfId="2210"/>
    <cellStyle name="Standard 5 2 7" xfId="663"/>
    <cellStyle name="Standard 5 2 7 2" xfId="1465"/>
    <cellStyle name="Standard 5 2 7 2 2" xfId="3826"/>
    <cellStyle name="Standard 5 2 7 2 2 2" xfId="7029"/>
    <cellStyle name="Standard 5 2 7 2 3" xfId="5428"/>
    <cellStyle name="Standard 5 2 7 3" xfId="3025"/>
    <cellStyle name="Standard 5 2 7 3 2" xfId="6229"/>
    <cellStyle name="Standard 5 2 7 4" xfId="4628"/>
    <cellStyle name="Standard 5 2 7_Kat 2" xfId="2211"/>
    <cellStyle name="Standard 5 2 8" xfId="343"/>
    <cellStyle name="Standard 5 2 8 2" xfId="1145"/>
    <cellStyle name="Standard 5 2 8 2 2" xfId="3506"/>
    <cellStyle name="Standard 5 2 8 2 2 2" xfId="6709"/>
    <cellStyle name="Standard 5 2 8 2 3" xfId="5108"/>
    <cellStyle name="Standard 5 2 8 3" xfId="2705"/>
    <cellStyle name="Standard 5 2 8 3 2" xfId="5909"/>
    <cellStyle name="Standard 5 2 8 4" xfId="4308"/>
    <cellStyle name="Standard 5 2 8_Kat 2" xfId="2212"/>
    <cellStyle name="Standard 5 2 9" xfId="825"/>
    <cellStyle name="Standard 5 2 9 2" xfId="3186"/>
    <cellStyle name="Standard 5 2 9 2 2" xfId="6389"/>
    <cellStyle name="Standard 5 2 9 3" xfId="4788"/>
    <cellStyle name="Standard 5 2_Kat 2" xfId="2173"/>
    <cellStyle name="Standard 5 3" xfId="42"/>
    <cellStyle name="Standard 5 3 10" xfId="4007"/>
    <cellStyle name="Standard 5 3 2" xfId="82"/>
    <cellStyle name="Standard 5 3 2 2" xfId="162"/>
    <cellStyle name="Standard 5 3 2 2 2" xfId="322"/>
    <cellStyle name="Standard 5 3 2 2 2 2" xfId="802"/>
    <cellStyle name="Standard 5 3 2 2 2 2 2" xfId="1604"/>
    <cellStyle name="Standard 5 3 2 2 2 2 2 2" xfId="3965"/>
    <cellStyle name="Standard 5 3 2 2 2 2 2 2 2" xfId="7168"/>
    <cellStyle name="Standard 5 3 2 2 2 2 2 3" xfId="5567"/>
    <cellStyle name="Standard 5 3 2 2 2 2 3" xfId="3164"/>
    <cellStyle name="Standard 5 3 2 2 2 2 3 2" xfId="6368"/>
    <cellStyle name="Standard 5 3 2 2 2 2 4" xfId="4767"/>
    <cellStyle name="Standard 5 3 2 2 2 2_Kat 2" xfId="2217"/>
    <cellStyle name="Standard 5 3 2 2 2 3" xfId="1124"/>
    <cellStyle name="Standard 5 3 2 2 2 3 2" xfId="3485"/>
    <cellStyle name="Standard 5 3 2 2 2 3 2 2" xfId="6688"/>
    <cellStyle name="Standard 5 3 2 2 2 3 3" xfId="5087"/>
    <cellStyle name="Standard 5 3 2 2 2 4" xfId="2684"/>
    <cellStyle name="Standard 5 3 2 2 2 4 2" xfId="5888"/>
    <cellStyle name="Standard 5 3 2 2 2 5" xfId="4287"/>
    <cellStyle name="Standard 5 3 2 2 2_Kat 2" xfId="2216"/>
    <cellStyle name="Standard 5 3 2 2 3" xfId="482"/>
    <cellStyle name="Standard 5 3 2 2 3 2" xfId="1284"/>
    <cellStyle name="Standard 5 3 2 2 3 2 2" xfId="3645"/>
    <cellStyle name="Standard 5 3 2 2 3 2 2 2" xfId="6848"/>
    <cellStyle name="Standard 5 3 2 2 3 2 3" xfId="5247"/>
    <cellStyle name="Standard 5 3 2 2 3 3" xfId="2844"/>
    <cellStyle name="Standard 5 3 2 2 3 3 2" xfId="6048"/>
    <cellStyle name="Standard 5 3 2 2 3 4" xfId="4447"/>
    <cellStyle name="Standard 5 3 2 2 3_Kat 2" xfId="2218"/>
    <cellStyle name="Standard 5 3 2 2 4" xfId="964"/>
    <cellStyle name="Standard 5 3 2 2 4 2" xfId="3325"/>
    <cellStyle name="Standard 5 3 2 2 4 2 2" xfId="6528"/>
    <cellStyle name="Standard 5 3 2 2 4 3" xfId="4927"/>
    <cellStyle name="Standard 5 3 2 2 5" xfId="2524"/>
    <cellStyle name="Standard 5 3 2 2 5 2" xfId="5728"/>
    <cellStyle name="Standard 5 3 2 2 6" xfId="4127"/>
    <cellStyle name="Standard 5 3 2 2_Kat 2" xfId="2215"/>
    <cellStyle name="Standard 5 3 2 3" xfId="242"/>
    <cellStyle name="Standard 5 3 2 3 2" xfId="562"/>
    <cellStyle name="Standard 5 3 2 3 2 2" xfId="1364"/>
    <cellStyle name="Standard 5 3 2 3 2 2 2" xfId="3725"/>
    <cellStyle name="Standard 5 3 2 3 2 2 2 2" xfId="6928"/>
    <cellStyle name="Standard 5 3 2 3 2 2 3" xfId="5327"/>
    <cellStyle name="Standard 5 3 2 3 2 3" xfId="2924"/>
    <cellStyle name="Standard 5 3 2 3 2 3 2" xfId="6128"/>
    <cellStyle name="Standard 5 3 2 3 2 4" xfId="4527"/>
    <cellStyle name="Standard 5 3 2 3 2_Kat 2" xfId="2220"/>
    <cellStyle name="Standard 5 3 2 3 3" xfId="1044"/>
    <cellStyle name="Standard 5 3 2 3 3 2" xfId="3405"/>
    <cellStyle name="Standard 5 3 2 3 3 2 2" xfId="6608"/>
    <cellStyle name="Standard 5 3 2 3 3 3" xfId="5007"/>
    <cellStyle name="Standard 5 3 2 3 4" xfId="2604"/>
    <cellStyle name="Standard 5 3 2 3 4 2" xfId="5808"/>
    <cellStyle name="Standard 5 3 2 3 5" xfId="4207"/>
    <cellStyle name="Standard 5 3 2 3_Kat 2" xfId="2219"/>
    <cellStyle name="Standard 5 3 2 4" xfId="642"/>
    <cellStyle name="Standard 5 3 2 4 2" xfId="1444"/>
    <cellStyle name="Standard 5 3 2 4 2 2" xfId="3805"/>
    <cellStyle name="Standard 5 3 2 4 2 2 2" xfId="7008"/>
    <cellStyle name="Standard 5 3 2 4 2 3" xfId="5407"/>
    <cellStyle name="Standard 5 3 2 4 3" xfId="3004"/>
    <cellStyle name="Standard 5 3 2 4 3 2" xfId="6208"/>
    <cellStyle name="Standard 5 3 2 4 4" xfId="4607"/>
    <cellStyle name="Standard 5 3 2 4_Kat 2" xfId="2221"/>
    <cellStyle name="Standard 5 3 2 5" xfId="722"/>
    <cellStyle name="Standard 5 3 2 5 2" xfId="1524"/>
    <cellStyle name="Standard 5 3 2 5 2 2" xfId="3885"/>
    <cellStyle name="Standard 5 3 2 5 2 2 2" xfId="7088"/>
    <cellStyle name="Standard 5 3 2 5 2 3" xfId="5487"/>
    <cellStyle name="Standard 5 3 2 5 3" xfId="3084"/>
    <cellStyle name="Standard 5 3 2 5 3 2" xfId="6288"/>
    <cellStyle name="Standard 5 3 2 5 4" xfId="4687"/>
    <cellStyle name="Standard 5 3 2 5_Kat 2" xfId="2222"/>
    <cellStyle name="Standard 5 3 2 6" xfId="402"/>
    <cellStyle name="Standard 5 3 2 6 2" xfId="1204"/>
    <cellStyle name="Standard 5 3 2 6 2 2" xfId="3565"/>
    <cellStyle name="Standard 5 3 2 6 2 2 2" xfId="6768"/>
    <cellStyle name="Standard 5 3 2 6 2 3" xfId="5167"/>
    <cellStyle name="Standard 5 3 2 6 3" xfId="2764"/>
    <cellStyle name="Standard 5 3 2 6 3 2" xfId="5968"/>
    <cellStyle name="Standard 5 3 2 6 4" xfId="4367"/>
    <cellStyle name="Standard 5 3 2 6_Kat 2" xfId="2223"/>
    <cellStyle name="Standard 5 3 2 7" xfId="884"/>
    <cellStyle name="Standard 5 3 2 7 2" xfId="3245"/>
    <cellStyle name="Standard 5 3 2 7 2 2" xfId="6448"/>
    <cellStyle name="Standard 5 3 2 7 3" xfId="4847"/>
    <cellStyle name="Standard 5 3 2 8" xfId="2444"/>
    <cellStyle name="Standard 5 3 2 8 2" xfId="5648"/>
    <cellStyle name="Standard 5 3 2 9" xfId="4047"/>
    <cellStyle name="Standard 5 3 2_Kat 2" xfId="2214"/>
    <cellStyle name="Standard 5 3 3" xfId="122"/>
    <cellStyle name="Standard 5 3 3 2" xfId="282"/>
    <cellStyle name="Standard 5 3 3 2 2" xfId="762"/>
    <cellStyle name="Standard 5 3 3 2 2 2" xfId="1564"/>
    <cellStyle name="Standard 5 3 3 2 2 2 2" xfId="3925"/>
    <cellStyle name="Standard 5 3 3 2 2 2 2 2" xfId="7128"/>
    <cellStyle name="Standard 5 3 3 2 2 2 3" xfId="5527"/>
    <cellStyle name="Standard 5 3 3 2 2 3" xfId="3124"/>
    <cellStyle name="Standard 5 3 3 2 2 3 2" xfId="6328"/>
    <cellStyle name="Standard 5 3 3 2 2 4" xfId="4727"/>
    <cellStyle name="Standard 5 3 3 2 2_Kat 2" xfId="2226"/>
    <cellStyle name="Standard 5 3 3 2 3" xfId="1084"/>
    <cellStyle name="Standard 5 3 3 2 3 2" xfId="3445"/>
    <cellStyle name="Standard 5 3 3 2 3 2 2" xfId="6648"/>
    <cellStyle name="Standard 5 3 3 2 3 3" xfId="5047"/>
    <cellStyle name="Standard 5 3 3 2 4" xfId="2644"/>
    <cellStyle name="Standard 5 3 3 2 4 2" xfId="5848"/>
    <cellStyle name="Standard 5 3 3 2 5" xfId="4247"/>
    <cellStyle name="Standard 5 3 3 2_Kat 2" xfId="2225"/>
    <cellStyle name="Standard 5 3 3 3" xfId="442"/>
    <cellStyle name="Standard 5 3 3 3 2" xfId="1244"/>
    <cellStyle name="Standard 5 3 3 3 2 2" xfId="3605"/>
    <cellStyle name="Standard 5 3 3 3 2 2 2" xfId="6808"/>
    <cellStyle name="Standard 5 3 3 3 2 3" xfId="5207"/>
    <cellStyle name="Standard 5 3 3 3 3" xfId="2804"/>
    <cellStyle name="Standard 5 3 3 3 3 2" xfId="6008"/>
    <cellStyle name="Standard 5 3 3 3 4" xfId="4407"/>
    <cellStyle name="Standard 5 3 3 3_Kat 2" xfId="2227"/>
    <cellStyle name="Standard 5 3 3 4" xfId="924"/>
    <cellStyle name="Standard 5 3 3 4 2" xfId="3285"/>
    <cellStyle name="Standard 5 3 3 4 2 2" xfId="6488"/>
    <cellStyle name="Standard 5 3 3 4 3" xfId="4887"/>
    <cellStyle name="Standard 5 3 3 5" xfId="2484"/>
    <cellStyle name="Standard 5 3 3 5 2" xfId="5688"/>
    <cellStyle name="Standard 5 3 3 6" xfId="4087"/>
    <cellStyle name="Standard 5 3 3_Kat 2" xfId="2224"/>
    <cellStyle name="Standard 5 3 4" xfId="202"/>
    <cellStyle name="Standard 5 3 4 2" xfId="522"/>
    <cellStyle name="Standard 5 3 4 2 2" xfId="1324"/>
    <cellStyle name="Standard 5 3 4 2 2 2" xfId="3685"/>
    <cellStyle name="Standard 5 3 4 2 2 2 2" xfId="6888"/>
    <cellStyle name="Standard 5 3 4 2 2 3" xfId="5287"/>
    <cellStyle name="Standard 5 3 4 2 3" xfId="2884"/>
    <cellStyle name="Standard 5 3 4 2 3 2" xfId="6088"/>
    <cellStyle name="Standard 5 3 4 2 4" xfId="4487"/>
    <cellStyle name="Standard 5 3 4 2_Kat 2" xfId="2229"/>
    <cellStyle name="Standard 5 3 4 3" xfId="1004"/>
    <cellStyle name="Standard 5 3 4 3 2" xfId="3365"/>
    <cellStyle name="Standard 5 3 4 3 2 2" xfId="6568"/>
    <cellStyle name="Standard 5 3 4 3 3" xfId="4967"/>
    <cellStyle name="Standard 5 3 4 4" xfId="2564"/>
    <cellStyle name="Standard 5 3 4 4 2" xfId="5768"/>
    <cellStyle name="Standard 5 3 4 5" xfId="4167"/>
    <cellStyle name="Standard 5 3 4_Kat 2" xfId="2228"/>
    <cellStyle name="Standard 5 3 5" xfId="602"/>
    <cellStyle name="Standard 5 3 5 2" xfId="1404"/>
    <cellStyle name="Standard 5 3 5 2 2" xfId="3765"/>
    <cellStyle name="Standard 5 3 5 2 2 2" xfId="6968"/>
    <cellStyle name="Standard 5 3 5 2 3" xfId="5367"/>
    <cellStyle name="Standard 5 3 5 3" xfId="2964"/>
    <cellStyle name="Standard 5 3 5 3 2" xfId="6168"/>
    <cellStyle name="Standard 5 3 5 4" xfId="4567"/>
    <cellStyle name="Standard 5 3 5_Kat 2" xfId="2230"/>
    <cellStyle name="Standard 5 3 6" xfId="682"/>
    <cellStyle name="Standard 5 3 6 2" xfId="1484"/>
    <cellStyle name="Standard 5 3 6 2 2" xfId="3845"/>
    <cellStyle name="Standard 5 3 6 2 2 2" xfId="7048"/>
    <cellStyle name="Standard 5 3 6 2 3" xfId="5447"/>
    <cellStyle name="Standard 5 3 6 3" xfId="3044"/>
    <cellStyle name="Standard 5 3 6 3 2" xfId="6248"/>
    <cellStyle name="Standard 5 3 6 4" xfId="4647"/>
    <cellStyle name="Standard 5 3 6_Kat 2" xfId="2231"/>
    <cellStyle name="Standard 5 3 7" xfId="362"/>
    <cellStyle name="Standard 5 3 7 2" xfId="1164"/>
    <cellStyle name="Standard 5 3 7 2 2" xfId="3525"/>
    <cellStyle name="Standard 5 3 7 2 2 2" xfId="6728"/>
    <cellStyle name="Standard 5 3 7 2 3" xfId="5127"/>
    <cellStyle name="Standard 5 3 7 3" xfId="2724"/>
    <cellStyle name="Standard 5 3 7 3 2" xfId="5928"/>
    <cellStyle name="Standard 5 3 7 4" xfId="4327"/>
    <cellStyle name="Standard 5 3 7_Kat 2" xfId="2232"/>
    <cellStyle name="Standard 5 3 8" xfId="844"/>
    <cellStyle name="Standard 5 3 8 2" xfId="3205"/>
    <cellStyle name="Standard 5 3 8 2 2" xfId="6408"/>
    <cellStyle name="Standard 5 3 8 3" xfId="4807"/>
    <cellStyle name="Standard 5 3 9" xfId="2404"/>
    <cellStyle name="Standard 5 3 9 2" xfId="5608"/>
    <cellStyle name="Standard 5 3_Kat 2" xfId="2213"/>
    <cellStyle name="Standard 5 4" xfId="62"/>
    <cellStyle name="Standard 5 4 2" xfId="142"/>
    <cellStyle name="Standard 5 4 2 2" xfId="302"/>
    <cellStyle name="Standard 5 4 2 2 2" xfId="782"/>
    <cellStyle name="Standard 5 4 2 2 2 2" xfId="1584"/>
    <cellStyle name="Standard 5 4 2 2 2 2 2" xfId="3945"/>
    <cellStyle name="Standard 5 4 2 2 2 2 2 2" xfId="7148"/>
    <cellStyle name="Standard 5 4 2 2 2 2 3" xfId="5547"/>
    <cellStyle name="Standard 5 4 2 2 2 3" xfId="3144"/>
    <cellStyle name="Standard 5 4 2 2 2 3 2" xfId="6348"/>
    <cellStyle name="Standard 5 4 2 2 2 4" xfId="4747"/>
    <cellStyle name="Standard 5 4 2 2 2_Kat 2" xfId="2236"/>
    <cellStyle name="Standard 5 4 2 2 3" xfId="1104"/>
    <cellStyle name="Standard 5 4 2 2 3 2" xfId="3465"/>
    <cellStyle name="Standard 5 4 2 2 3 2 2" xfId="6668"/>
    <cellStyle name="Standard 5 4 2 2 3 3" xfId="5067"/>
    <cellStyle name="Standard 5 4 2 2 4" xfId="2664"/>
    <cellStyle name="Standard 5 4 2 2 4 2" xfId="5868"/>
    <cellStyle name="Standard 5 4 2 2 5" xfId="4267"/>
    <cellStyle name="Standard 5 4 2 2_Kat 2" xfId="2235"/>
    <cellStyle name="Standard 5 4 2 3" xfId="462"/>
    <cellStyle name="Standard 5 4 2 3 2" xfId="1264"/>
    <cellStyle name="Standard 5 4 2 3 2 2" xfId="3625"/>
    <cellStyle name="Standard 5 4 2 3 2 2 2" xfId="6828"/>
    <cellStyle name="Standard 5 4 2 3 2 3" xfId="5227"/>
    <cellStyle name="Standard 5 4 2 3 3" xfId="2824"/>
    <cellStyle name="Standard 5 4 2 3 3 2" xfId="6028"/>
    <cellStyle name="Standard 5 4 2 3 4" xfId="4427"/>
    <cellStyle name="Standard 5 4 2 3_Kat 2" xfId="2237"/>
    <cellStyle name="Standard 5 4 2 4" xfId="944"/>
    <cellStyle name="Standard 5 4 2 4 2" xfId="3305"/>
    <cellStyle name="Standard 5 4 2 4 2 2" xfId="6508"/>
    <cellStyle name="Standard 5 4 2 4 3" xfId="4907"/>
    <cellStyle name="Standard 5 4 2 5" xfId="2504"/>
    <cellStyle name="Standard 5 4 2 5 2" xfId="5708"/>
    <cellStyle name="Standard 5 4 2 6" xfId="4107"/>
    <cellStyle name="Standard 5 4 2_Kat 2" xfId="2234"/>
    <cellStyle name="Standard 5 4 3" xfId="222"/>
    <cellStyle name="Standard 5 4 3 2" xfId="542"/>
    <cellStyle name="Standard 5 4 3 2 2" xfId="1344"/>
    <cellStyle name="Standard 5 4 3 2 2 2" xfId="3705"/>
    <cellStyle name="Standard 5 4 3 2 2 2 2" xfId="6908"/>
    <cellStyle name="Standard 5 4 3 2 2 3" xfId="5307"/>
    <cellStyle name="Standard 5 4 3 2 3" xfId="2904"/>
    <cellStyle name="Standard 5 4 3 2 3 2" xfId="6108"/>
    <cellStyle name="Standard 5 4 3 2 4" xfId="4507"/>
    <cellStyle name="Standard 5 4 3 2_Kat 2" xfId="2239"/>
    <cellStyle name="Standard 5 4 3 3" xfId="1024"/>
    <cellStyle name="Standard 5 4 3 3 2" xfId="3385"/>
    <cellStyle name="Standard 5 4 3 3 2 2" xfId="6588"/>
    <cellStyle name="Standard 5 4 3 3 3" xfId="4987"/>
    <cellStyle name="Standard 5 4 3 4" xfId="2584"/>
    <cellStyle name="Standard 5 4 3 4 2" xfId="5788"/>
    <cellStyle name="Standard 5 4 3 5" xfId="4187"/>
    <cellStyle name="Standard 5 4 3_Kat 2" xfId="2238"/>
    <cellStyle name="Standard 5 4 4" xfId="622"/>
    <cellStyle name="Standard 5 4 4 2" xfId="1424"/>
    <cellStyle name="Standard 5 4 4 2 2" xfId="3785"/>
    <cellStyle name="Standard 5 4 4 2 2 2" xfId="6988"/>
    <cellStyle name="Standard 5 4 4 2 3" xfId="5387"/>
    <cellStyle name="Standard 5 4 4 3" xfId="2984"/>
    <cellStyle name="Standard 5 4 4 3 2" xfId="6188"/>
    <cellStyle name="Standard 5 4 4 4" xfId="4587"/>
    <cellStyle name="Standard 5 4 4_Kat 2" xfId="2240"/>
    <cellStyle name="Standard 5 4 5" xfId="702"/>
    <cellStyle name="Standard 5 4 5 2" xfId="1504"/>
    <cellStyle name="Standard 5 4 5 2 2" xfId="3865"/>
    <cellStyle name="Standard 5 4 5 2 2 2" xfId="7068"/>
    <cellStyle name="Standard 5 4 5 2 3" xfId="5467"/>
    <cellStyle name="Standard 5 4 5 3" xfId="3064"/>
    <cellStyle name="Standard 5 4 5 3 2" xfId="6268"/>
    <cellStyle name="Standard 5 4 5 4" xfId="4667"/>
    <cellStyle name="Standard 5 4 5_Kat 2" xfId="2241"/>
    <cellStyle name="Standard 5 4 6" xfId="382"/>
    <cellStyle name="Standard 5 4 6 2" xfId="1184"/>
    <cellStyle name="Standard 5 4 6 2 2" xfId="3545"/>
    <cellStyle name="Standard 5 4 6 2 2 2" xfId="6748"/>
    <cellStyle name="Standard 5 4 6 2 3" xfId="5147"/>
    <cellStyle name="Standard 5 4 6 3" xfId="2744"/>
    <cellStyle name="Standard 5 4 6 3 2" xfId="5948"/>
    <cellStyle name="Standard 5 4 6 4" xfId="4347"/>
    <cellStyle name="Standard 5 4 6_Kat 2" xfId="2242"/>
    <cellStyle name="Standard 5 4 7" xfId="864"/>
    <cellStyle name="Standard 5 4 7 2" xfId="3225"/>
    <cellStyle name="Standard 5 4 7 2 2" xfId="6428"/>
    <cellStyle name="Standard 5 4 7 3" xfId="4827"/>
    <cellStyle name="Standard 5 4 8" xfId="2424"/>
    <cellStyle name="Standard 5 4 8 2" xfId="5628"/>
    <cellStyle name="Standard 5 4 9" xfId="4027"/>
    <cellStyle name="Standard 5 4_Kat 2" xfId="2233"/>
    <cellStyle name="Standard 5 5" xfId="102"/>
    <cellStyle name="Standard 5 5 2" xfId="262"/>
    <cellStyle name="Standard 5 5 2 2" xfId="742"/>
    <cellStyle name="Standard 5 5 2 2 2" xfId="1544"/>
    <cellStyle name="Standard 5 5 2 2 2 2" xfId="3905"/>
    <cellStyle name="Standard 5 5 2 2 2 2 2" xfId="7108"/>
    <cellStyle name="Standard 5 5 2 2 2 3" xfId="5507"/>
    <cellStyle name="Standard 5 5 2 2 3" xfId="3104"/>
    <cellStyle name="Standard 5 5 2 2 3 2" xfId="6308"/>
    <cellStyle name="Standard 5 5 2 2 4" xfId="4707"/>
    <cellStyle name="Standard 5 5 2 2_Kat 2" xfId="2245"/>
    <cellStyle name="Standard 5 5 2 3" xfId="1064"/>
    <cellStyle name="Standard 5 5 2 3 2" xfId="3425"/>
    <cellStyle name="Standard 5 5 2 3 2 2" xfId="6628"/>
    <cellStyle name="Standard 5 5 2 3 3" xfId="5027"/>
    <cellStyle name="Standard 5 5 2 4" xfId="2624"/>
    <cellStyle name="Standard 5 5 2 4 2" xfId="5828"/>
    <cellStyle name="Standard 5 5 2 5" xfId="4227"/>
    <cellStyle name="Standard 5 5 2_Kat 2" xfId="2244"/>
    <cellStyle name="Standard 5 5 3" xfId="422"/>
    <cellStyle name="Standard 5 5 3 2" xfId="1224"/>
    <cellStyle name="Standard 5 5 3 2 2" xfId="3585"/>
    <cellStyle name="Standard 5 5 3 2 2 2" xfId="6788"/>
    <cellStyle name="Standard 5 5 3 2 3" xfId="5187"/>
    <cellStyle name="Standard 5 5 3 3" xfId="2784"/>
    <cellStyle name="Standard 5 5 3 3 2" xfId="5988"/>
    <cellStyle name="Standard 5 5 3 4" xfId="4387"/>
    <cellStyle name="Standard 5 5 3_Kat 2" xfId="2246"/>
    <cellStyle name="Standard 5 5 4" xfId="904"/>
    <cellStyle name="Standard 5 5 4 2" xfId="3265"/>
    <cellStyle name="Standard 5 5 4 2 2" xfId="6468"/>
    <cellStyle name="Standard 5 5 4 3" xfId="4867"/>
    <cellStyle name="Standard 5 5 5" xfId="2464"/>
    <cellStyle name="Standard 5 5 5 2" xfId="5668"/>
    <cellStyle name="Standard 5 5 6" xfId="4067"/>
    <cellStyle name="Standard 5 5_Kat 2" xfId="2243"/>
    <cellStyle name="Standard 5 6" xfId="182"/>
    <cellStyle name="Standard 5 6 2" xfId="502"/>
    <cellStyle name="Standard 5 6 2 2" xfId="1304"/>
    <cellStyle name="Standard 5 6 2 2 2" xfId="3665"/>
    <cellStyle name="Standard 5 6 2 2 2 2" xfId="6868"/>
    <cellStyle name="Standard 5 6 2 2 3" xfId="5267"/>
    <cellStyle name="Standard 5 6 2 3" xfId="2864"/>
    <cellStyle name="Standard 5 6 2 3 2" xfId="6068"/>
    <cellStyle name="Standard 5 6 2 4" xfId="4467"/>
    <cellStyle name="Standard 5 6 2_Kat 2" xfId="2248"/>
    <cellStyle name="Standard 5 6 3" xfId="984"/>
    <cellStyle name="Standard 5 6 3 2" xfId="3345"/>
    <cellStyle name="Standard 5 6 3 2 2" xfId="6548"/>
    <cellStyle name="Standard 5 6 3 3" xfId="4947"/>
    <cellStyle name="Standard 5 6 4" xfId="2544"/>
    <cellStyle name="Standard 5 6 4 2" xfId="5748"/>
    <cellStyle name="Standard 5 6 5" xfId="4147"/>
    <cellStyle name="Standard 5 6_Kat 2" xfId="2247"/>
    <cellStyle name="Standard 5 7" xfId="582"/>
    <cellStyle name="Standard 5 7 2" xfId="1384"/>
    <cellStyle name="Standard 5 7 2 2" xfId="3745"/>
    <cellStyle name="Standard 5 7 2 2 2" xfId="6948"/>
    <cellStyle name="Standard 5 7 2 3" xfId="5347"/>
    <cellStyle name="Standard 5 7 3" xfId="2944"/>
    <cellStyle name="Standard 5 7 3 2" xfId="6148"/>
    <cellStyle name="Standard 5 7 4" xfId="4547"/>
    <cellStyle name="Standard 5 7_Kat 2" xfId="2249"/>
    <cellStyle name="Standard 5 8" xfId="662"/>
    <cellStyle name="Standard 5 8 2" xfId="1464"/>
    <cellStyle name="Standard 5 8 2 2" xfId="3825"/>
    <cellStyle name="Standard 5 8 2 2 2" xfId="7028"/>
    <cellStyle name="Standard 5 8 2 3" xfId="5427"/>
    <cellStyle name="Standard 5 8 3" xfId="3024"/>
    <cellStyle name="Standard 5 8 3 2" xfId="6228"/>
    <cellStyle name="Standard 5 8 4" xfId="4627"/>
    <cellStyle name="Standard 5 8_Kat 2" xfId="2250"/>
    <cellStyle name="Standard 5 9" xfId="342"/>
    <cellStyle name="Standard 5 9 2" xfId="1144"/>
    <cellStyle name="Standard 5 9 2 2" xfId="3505"/>
    <cellStyle name="Standard 5 9 2 2 2" xfId="6708"/>
    <cellStyle name="Standard 5 9 2 3" xfId="5107"/>
    <cellStyle name="Standard 5 9 3" xfId="2704"/>
    <cellStyle name="Standard 5 9 3 2" xfId="5908"/>
    <cellStyle name="Standard 5 9 4" xfId="4307"/>
    <cellStyle name="Standard 5 9_Kat 2" xfId="2251"/>
    <cellStyle name="Standard 5_Kat 2" xfId="2172"/>
    <cellStyle name="Standard 6" xfId="20"/>
    <cellStyle name="Standard 6 10" xfId="2386"/>
    <cellStyle name="Standard 6 10 2" xfId="5590"/>
    <cellStyle name="Standard 6 11" xfId="3989"/>
    <cellStyle name="Standard 6 2" xfId="44"/>
    <cellStyle name="Standard 6 2 10" xfId="4009"/>
    <cellStyle name="Standard 6 2 2" xfId="84"/>
    <cellStyle name="Standard 6 2 2 2" xfId="164"/>
    <cellStyle name="Standard 6 2 2 2 2" xfId="324"/>
    <cellStyle name="Standard 6 2 2 2 2 2" xfId="804"/>
    <cellStyle name="Standard 6 2 2 2 2 2 2" xfId="1606"/>
    <cellStyle name="Standard 6 2 2 2 2 2 2 2" xfId="3967"/>
    <cellStyle name="Standard 6 2 2 2 2 2 2 2 2" xfId="7170"/>
    <cellStyle name="Standard 6 2 2 2 2 2 2 3" xfId="5569"/>
    <cellStyle name="Standard 6 2 2 2 2 2 3" xfId="3166"/>
    <cellStyle name="Standard 6 2 2 2 2 2 3 2" xfId="6370"/>
    <cellStyle name="Standard 6 2 2 2 2 2 4" xfId="4769"/>
    <cellStyle name="Standard 6 2 2 2 2 2_Kat 2" xfId="2257"/>
    <cellStyle name="Standard 6 2 2 2 2 3" xfId="1126"/>
    <cellStyle name="Standard 6 2 2 2 2 3 2" xfId="3487"/>
    <cellStyle name="Standard 6 2 2 2 2 3 2 2" xfId="6690"/>
    <cellStyle name="Standard 6 2 2 2 2 3 3" xfId="5089"/>
    <cellStyle name="Standard 6 2 2 2 2 4" xfId="2686"/>
    <cellStyle name="Standard 6 2 2 2 2 4 2" xfId="5890"/>
    <cellStyle name="Standard 6 2 2 2 2 5" xfId="4289"/>
    <cellStyle name="Standard 6 2 2 2 2_Kat 2" xfId="2256"/>
    <cellStyle name="Standard 6 2 2 2 3" xfId="484"/>
    <cellStyle name="Standard 6 2 2 2 3 2" xfId="1286"/>
    <cellStyle name="Standard 6 2 2 2 3 2 2" xfId="3647"/>
    <cellStyle name="Standard 6 2 2 2 3 2 2 2" xfId="6850"/>
    <cellStyle name="Standard 6 2 2 2 3 2 3" xfId="5249"/>
    <cellStyle name="Standard 6 2 2 2 3 3" xfId="2846"/>
    <cellStyle name="Standard 6 2 2 2 3 3 2" xfId="6050"/>
    <cellStyle name="Standard 6 2 2 2 3 4" xfId="4449"/>
    <cellStyle name="Standard 6 2 2 2 3_Kat 2" xfId="2258"/>
    <cellStyle name="Standard 6 2 2 2 4" xfId="966"/>
    <cellStyle name="Standard 6 2 2 2 4 2" xfId="3327"/>
    <cellStyle name="Standard 6 2 2 2 4 2 2" xfId="6530"/>
    <cellStyle name="Standard 6 2 2 2 4 3" xfId="4929"/>
    <cellStyle name="Standard 6 2 2 2 5" xfId="2526"/>
    <cellStyle name="Standard 6 2 2 2 5 2" xfId="5730"/>
    <cellStyle name="Standard 6 2 2 2 6" xfId="4129"/>
    <cellStyle name="Standard 6 2 2 2_Kat 2" xfId="2255"/>
    <cellStyle name="Standard 6 2 2 3" xfId="244"/>
    <cellStyle name="Standard 6 2 2 3 2" xfId="564"/>
    <cellStyle name="Standard 6 2 2 3 2 2" xfId="1366"/>
    <cellStyle name="Standard 6 2 2 3 2 2 2" xfId="3727"/>
    <cellStyle name="Standard 6 2 2 3 2 2 2 2" xfId="6930"/>
    <cellStyle name="Standard 6 2 2 3 2 2 3" xfId="5329"/>
    <cellStyle name="Standard 6 2 2 3 2 3" xfId="2926"/>
    <cellStyle name="Standard 6 2 2 3 2 3 2" xfId="6130"/>
    <cellStyle name="Standard 6 2 2 3 2 4" xfId="4529"/>
    <cellStyle name="Standard 6 2 2 3 2_Kat 2" xfId="2260"/>
    <cellStyle name="Standard 6 2 2 3 3" xfId="1046"/>
    <cellStyle name="Standard 6 2 2 3 3 2" xfId="3407"/>
    <cellStyle name="Standard 6 2 2 3 3 2 2" xfId="6610"/>
    <cellStyle name="Standard 6 2 2 3 3 3" xfId="5009"/>
    <cellStyle name="Standard 6 2 2 3 4" xfId="2606"/>
    <cellStyle name="Standard 6 2 2 3 4 2" xfId="5810"/>
    <cellStyle name="Standard 6 2 2 3 5" xfId="4209"/>
    <cellStyle name="Standard 6 2 2 3_Kat 2" xfId="2259"/>
    <cellStyle name="Standard 6 2 2 4" xfId="644"/>
    <cellStyle name="Standard 6 2 2 4 2" xfId="1446"/>
    <cellStyle name="Standard 6 2 2 4 2 2" xfId="3807"/>
    <cellStyle name="Standard 6 2 2 4 2 2 2" xfId="7010"/>
    <cellStyle name="Standard 6 2 2 4 2 3" xfId="5409"/>
    <cellStyle name="Standard 6 2 2 4 3" xfId="3006"/>
    <cellStyle name="Standard 6 2 2 4 3 2" xfId="6210"/>
    <cellStyle name="Standard 6 2 2 4 4" xfId="4609"/>
    <cellStyle name="Standard 6 2 2 4_Kat 2" xfId="2261"/>
    <cellStyle name="Standard 6 2 2 5" xfId="724"/>
    <cellStyle name="Standard 6 2 2 5 2" xfId="1526"/>
    <cellStyle name="Standard 6 2 2 5 2 2" xfId="3887"/>
    <cellStyle name="Standard 6 2 2 5 2 2 2" xfId="7090"/>
    <cellStyle name="Standard 6 2 2 5 2 3" xfId="5489"/>
    <cellStyle name="Standard 6 2 2 5 3" xfId="3086"/>
    <cellStyle name="Standard 6 2 2 5 3 2" xfId="6290"/>
    <cellStyle name="Standard 6 2 2 5 4" xfId="4689"/>
    <cellStyle name="Standard 6 2 2 5_Kat 2" xfId="2262"/>
    <cellStyle name="Standard 6 2 2 6" xfId="404"/>
    <cellStyle name="Standard 6 2 2 6 2" xfId="1206"/>
    <cellStyle name="Standard 6 2 2 6 2 2" xfId="3567"/>
    <cellStyle name="Standard 6 2 2 6 2 2 2" xfId="6770"/>
    <cellStyle name="Standard 6 2 2 6 2 3" xfId="5169"/>
    <cellStyle name="Standard 6 2 2 6 3" xfId="2766"/>
    <cellStyle name="Standard 6 2 2 6 3 2" xfId="5970"/>
    <cellStyle name="Standard 6 2 2 6 4" xfId="4369"/>
    <cellStyle name="Standard 6 2 2 6_Kat 2" xfId="2263"/>
    <cellStyle name="Standard 6 2 2 7" xfId="886"/>
    <cellStyle name="Standard 6 2 2 7 2" xfId="3247"/>
    <cellStyle name="Standard 6 2 2 7 2 2" xfId="6450"/>
    <cellStyle name="Standard 6 2 2 7 3" xfId="4849"/>
    <cellStyle name="Standard 6 2 2 8" xfId="2446"/>
    <cellStyle name="Standard 6 2 2 8 2" xfId="5650"/>
    <cellStyle name="Standard 6 2 2 9" xfId="4049"/>
    <cellStyle name="Standard 6 2 2_Kat 2" xfId="2254"/>
    <cellStyle name="Standard 6 2 3" xfId="124"/>
    <cellStyle name="Standard 6 2 3 2" xfId="284"/>
    <cellStyle name="Standard 6 2 3 2 2" xfId="764"/>
    <cellStyle name="Standard 6 2 3 2 2 2" xfId="1566"/>
    <cellStyle name="Standard 6 2 3 2 2 2 2" xfId="3927"/>
    <cellStyle name="Standard 6 2 3 2 2 2 2 2" xfId="7130"/>
    <cellStyle name="Standard 6 2 3 2 2 2 3" xfId="5529"/>
    <cellStyle name="Standard 6 2 3 2 2 3" xfId="3126"/>
    <cellStyle name="Standard 6 2 3 2 2 3 2" xfId="6330"/>
    <cellStyle name="Standard 6 2 3 2 2 4" xfId="4729"/>
    <cellStyle name="Standard 6 2 3 2 2_Kat 2" xfId="2266"/>
    <cellStyle name="Standard 6 2 3 2 3" xfId="1086"/>
    <cellStyle name="Standard 6 2 3 2 3 2" xfId="3447"/>
    <cellStyle name="Standard 6 2 3 2 3 2 2" xfId="6650"/>
    <cellStyle name="Standard 6 2 3 2 3 3" xfId="5049"/>
    <cellStyle name="Standard 6 2 3 2 4" xfId="2646"/>
    <cellStyle name="Standard 6 2 3 2 4 2" xfId="5850"/>
    <cellStyle name="Standard 6 2 3 2 5" xfId="4249"/>
    <cellStyle name="Standard 6 2 3 2_Kat 2" xfId="2265"/>
    <cellStyle name="Standard 6 2 3 3" xfId="444"/>
    <cellStyle name="Standard 6 2 3 3 2" xfId="1246"/>
    <cellStyle name="Standard 6 2 3 3 2 2" xfId="3607"/>
    <cellStyle name="Standard 6 2 3 3 2 2 2" xfId="6810"/>
    <cellStyle name="Standard 6 2 3 3 2 3" xfId="5209"/>
    <cellStyle name="Standard 6 2 3 3 3" xfId="2806"/>
    <cellStyle name="Standard 6 2 3 3 3 2" xfId="6010"/>
    <cellStyle name="Standard 6 2 3 3 4" xfId="4409"/>
    <cellStyle name="Standard 6 2 3 3_Kat 2" xfId="2267"/>
    <cellStyle name="Standard 6 2 3 4" xfId="926"/>
    <cellStyle name="Standard 6 2 3 4 2" xfId="3287"/>
    <cellStyle name="Standard 6 2 3 4 2 2" xfId="6490"/>
    <cellStyle name="Standard 6 2 3 4 3" xfId="4889"/>
    <cellStyle name="Standard 6 2 3 5" xfId="2486"/>
    <cellStyle name="Standard 6 2 3 5 2" xfId="5690"/>
    <cellStyle name="Standard 6 2 3 6" xfId="4089"/>
    <cellStyle name="Standard 6 2 3_Kat 2" xfId="2264"/>
    <cellStyle name="Standard 6 2 4" xfId="204"/>
    <cellStyle name="Standard 6 2 4 2" xfId="524"/>
    <cellStyle name="Standard 6 2 4 2 2" xfId="1326"/>
    <cellStyle name="Standard 6 2 4 2 2 2" xfId="3687"/>
    <cellStyle name="Standard 6 2 4 2 2 2 2" xfId="6890"/>
    <cellStyle name="Standard 6 2 4 2 2 3" xfId="5289"/>
    <cellStyle name="Standard 6 2 4 2 3" xfId="2886"/>
    <cellStyle name="Standard 6 2 4 2 3 2" xfId="6090"/>
    <cellStyle name="Standard 6 2 4 2 4" xfId="4489"/>
    <cellStyle name="Standard 6 2 4 2_Kat 2" xfId="2269"/>
    <cellStyle name="Standard 6 2 4 3" xfId="1006"/>
    <cellStyle name="Standard 6 2 4 3 2" xfId="3367"/>
    <cellStyle name="Standard 6 2 4 3 2 2" xfId="6570"/>
    <cellStyle name="Standard 6 2 4 3 3" xfId="4969"/>
    <cellStyle name="Standard 6 2 4 4" xfId="2566"/>
    <cellStyle name="Standard 6 2 4 4 2" xfId="5770"/>
    <cellStyle name="Standard 6 2 4 5" xfId="4169"/>
    <cellStyle name="Standard 6 2 4_Kat 2" xfId="2268"/>
    <cellStyle name="Standard 6 2 5" xfId="604"/>
    <cellStyle name="Standard 6 2 5 2" xfId="1406"/>
    <cellStyle name="Standard 6 2 5 2 2" xfId="3767"/>
    <cellStyle name="Standard 6 2 5 2 2 2" xfId="6970"/>
    <cellStyle name="Standard 6 2 5 2 3" xfId="5369"/>
    <cellStyle name="Standard 6 2 5 3" xfId="2966"/>
    <cellStyle name="Standard 6 2 5 3 2" xfId="6170"/>
    <cellStyle name="Standard 6 2 5 4" xfId="4569"/>
    <cellStyle name="Standard 6 2 5_Kat 2" xfId="2270"/>
    <cellStyle name="Standard 6 2 6" xfId="684"/>
    <cellStyle name="Standard 6 2 6 2" xfId="1486"/>
    <cellStyle name="Standard 6 2 6 2 2" xfId="3847"/>
    <cellStyle name="Standard 6 2 6 2 2 2" xfId="7050"/>
    <cellStyle name="Standard 6 2 6 2 3" xfId="5449"/>
    <cellStyle name="Standard 6 2 6 3" xfId="3046"/>
    <cellStyle name="Standard 6 2 6 3 2" xfId="6250"/>
    <cellStyle name="Standard 6 2 6 4" xfId="4649"/>
    <cellStyle name="Standard 6 2 6_Kat 2" xfId="2271"/>
    <cellStyle name="Standard 6 2 7" xfId="364"/>
    <cellStyle name="Standard 6 2 7 2" xfId="1166"/>
    <cellStyle name="Standard 6 2 7 2 2" xfId="3527"/>
    <cellStyle name="Standard 6 2 7 2 2 2" xfId="6730"/>
    <cellStyle name="Standard 6 2 7 2 3" xfId="5129"/>
    <cellStyle name="Standard 6 2 7 3" xfId="2726"/>
    <cellStyle name="Standard 6 2 7 3 2" xfId="5930"/>
    <cellStyle name="Standard 6 2 7 4" xfId="4329"/>
    <cellStyle name="Standard 6 2 7_Kat 2" xfId="2272"/>
    <cellStyle name="Standard 6 2 8" xfId="846"/>
    <cellStyle name="Standard 6 2 8 2" xfId="3207"/>
    <cellStyle name="Standard 6 2 8 2 2" xfId="6410"/>
    <cellStyle name="Standard 6 2 8 3" xfId="4809"/>
    <cellStyle name="Standard 6 2 9" xfId="2406"/>
    <cellStyle name="Standard 6 2 9 2" xfId="5610"/>
    <cellStyle name="Standard 6 2_Kat 2" xfId="2253"/>
    <cellStyle name="Standard 6 3" xfId="64"/>
    <cellStyle name="Standard 6 3 2" xfId="144"/>
    <cellStyle name="Standard 6 3 2 2" xfId="304"/>
    <cellStyle name="Standard 6 3 2 2 2" xfId="784"/>
    <cellStyle name="Standard 6 3 2 2 2 2" xfId="1586"/>
    <cellStyle name="Standard 6 3 2 2 2 2 2" xfId="3947"/>
    <cellStyle name="Standard 6 3 2 2 2 2 2 2" xfId="7150"/>
    <cellStyle name="Standard 6 3 2 2 2 2 3" xfId="5549"/>
    <cellStyle name="Standard 6 3 2 2 2 3" xfId="3146"/>
    <cellStyle name="Standard 6 3 2 2 2 3 2" xfId="6350"/>
    <cellStyle name="Standard 6 3 2 2 2 4" xfId="4749"/>
    <cellStyle name="Standard 6 3 2 2 2_Kat 2" xfId="2276"/>
    <cellStyle name="Standard 6 3 2 2 3" xfId="1106"/>
    <cellStyle name="Standard 6 3 2 2 3 2" xfId="3467"/>
    <cellStyle name="Standard 6 3 2 2 3 2 2" xfId="6670"/>
    <cellStyle name="Standard 6 3 2 2 3 3" xfId="5069"/>
    <cellStyle name="Standard 6 3 2 2 4" xfId="2666"/>
    <cellStyle name="Standard 6 3 2 2 4 2" xfId="5870"/>
    <cellStyle name="Standard 6 3 2 2 5" xfId="4269"/>
    <cellStyle name="Standard 6 3 2 2_Kat 2" xfId="2275"/>
    <cellStyle name="Standard 6 3 2 3" xfId="464"/>
    <cellStyle name="Standard 6 3 2 3 2" xfId="1266"/>
    <cellStyle name="Standard 6 3 2 3 2 2" xfId="3627"/>
    <cellStyle name="Standard 6 3 2 3 2 2 2" xfId="6830"/>
    <cellStyle name="Standard 6 3 2 3 2 3" xfId="5229"/>
    <cellStyle name="Standard 6 3 2 3 3" xfId="2826"/>
    <cellStyle name="Standard 6 3 2 3 3 2" xfId="6030"/>
    <cellStyle name="Standard 6 3 2 3 4" xfId="4429"/>
    <cellStyle name="Standard 6 3 2 3_Kat 2" xfId="2277"/>
    <cellStyle name="Standard 6 3 2 4" xfId="946"/>
    <cellStyle name="Standard 6 3 2 4 2" xfId="3307"/>
    <cellStyle name="Standard 6 3 2 4 2 2" xfId="6510"/>
    <cellStyle name="Standard 6 3 2 4 3" xfId="4909"/>
    <cellStyle name="Standard 6 3 2 5" xfId="2506"/>
    <cellStyle name="Standard 6 3 2 5 2" xfId="5710"/>
    <cellStyle name="Standard 6 3 2 6" xfId="4109"/>
    <cellStyle name="Standard 6 3 2_Kat 2" xfId="2274"/>
    <cellStyle name="Standard 6 3 3" xfId="224"/>
    <cellStyle name="Standard 6 3 3 2" xfId="544"/>
    <cellStyle name="Standard 6 3 3 2 2" xfId="1346"/>
    <cellStyle name="Standard 6 3 3 2 2 2" xfId="3707"/>
    <cellStyle name="Standard 6 3 3 2 2 2 2" xfId="6910"/>
    <cellStyle name="Standard 6 3 3 2 2 3" xfId="5309"/>
    <cellStyle name="Standard 6 3 3 2 3" xfId="2906"/>
    <cellStyle name="Standard 6 3 3 2 3 2" xfId="6110"/>
    <cellStyle name="Standard 6 3 3 2 4" xfId="4509"/>
    <cellStyle name="Standard 6 3 3 2_Kat 2" xfId="2279"/>
    <cellStyle name="Standard 6 3 3 3" xfId="1026"/>
    <cellStyle name="Standard 6 3 3 3 2" xfId="3387"/>
    <cellStyle name="Standard 6 3 3 3 2 2" xfId="6590"/>
    <cellStyle name="Standard 6 3 3 3 3" xfId="4989"/>
    <cellStyle name="Standard 6 3 3 4" xfId="2586"/>
    <cellStyle name="Standard 6 3 3 4 2" xfId="5790"/>
    <cellStyle name="Standard 6 3 3 5" xfId="4189"/>
    <cellStyle name="Standard 6 3 3_Kat 2" xfId="2278"/>
    <cellStyle name="Standard 6 3 4" xfId="624"/>
    <cellStyle name="Standard 6 3 4 2" xfId="1426"/>
    <cellStyle name="Standard 6 3 4 2 2" xfId="3787"/>
    <cellStyle name="Standard 6 3 4 2 2 2" xfId="6990"/>
    <cellStyle name="Standard 6 3 4 2 3" xfId="5389"/>
    <cellStyle name="Standard 6 3 4 3" xfId="2986"/>
    <cellStyle name="Standard 6 3 4 3 2" xfId="6190"/>
    <cellStyle name="Standard 6 3 4 4" xfId="4589"/>
    <cellStyle name="Standard 6 3 4_Kat 2" xfId="2280"/>
    <cellStyle name="Standard 6 3 5" xfId="704"/>
    <cellStyle name="Standard 6 3 5 2" xfId="1506"/>
    <cellStyle name="Standard 6 3 5 2 2" xfId="3867"/>
    <cellStyle name="Standard 6 3 5 2 2 2" xfId="7070"/>
    <cellStyle name="Standard 6 3 5 2 3" xfId="5469"/>
    <cellStyle name="Standard 6 3 5 3" xfId="3066"/>
    <cellStyle name="Standard 6 3 5 3 2" xfId="6270"/>
    <cellStyle name="Standard 6 3 5 4" xfId="4669"/>
    <cellStyle name="Standard 6 3 5_Kat 2" xfId="2281"/>
    <cellStyle name="Standard 6 3 6" xfId="384"/>
    <cellStyle name="Standard 6 3 6 2" xfId="1186"/>
    <cellStyle name="Standard 6 3 6 2 2" xfId="3547"/>
    <cellStyle name="Standard 6 3 6 2 2 2" xfId="6750"/>
    <cellStyle name="Standard 6 3 6 2 3" xfId="5149"/>
    <cellStyle name="Standard 6 3 6 3" xfId="2746"/>
    <cellStyle name="Standard 6 3 6 3 2" xfId="5950"/>
    <cellStyle name="Standard 6 3 6 4" xfId="4349"/>
    <cellStyle name="Standard 6 3 6_Kat 2" xfId="2282"/>
    <cellStyle name="Standard 6 3 7" xfId="866"/>
    <cellStyle name="Standard 6 3 7 2" xfId="3227"/>
    <cellStyle name="Standard 6 3 7 2 2" xfId="6430"/>
    <cellStyle name="Standard 6 3 7 3" xfId="4829"/>
    <cellStyle name="Standard 6 3 8" xfId="2426"/>
    <cellStyle name="Standard 6 3 8 2" xfId="5630"/>
    <cellStyle name="Standard 6 3 9" xfId="4029"/>
    <cellStyle name="Standard 6 3_Kat 2" xfId="2273"/>
    <cellStyle name="Standard 6 4" xfId="104"/>
    <cellStyle name="Standard 6 4 2" xfId="264"/>
    <cellStyle name="Standard 6 4 2 2" xfId="744"/>
    <cellStyle name="Standard 6 4 2 2 2" xfId="1546"/>
    <cellStyle name="Standard 6 4 2 2 2 2" xfId="3907"/>
    <cellStyle name="Standard 6 4 2 2 2 2 2" xfId="7110"/>
    <cellStyle name="Standard 6 4 2 2 2 3" xfId="5509"/>
    <cellStyle name="Standard 6 4 2 2 3" xfId="3106"/>
    <cellStyle name="Standard 6 4 2 2 3 2" xfId="6310"/>
    <cellStyle name="Standard 6 4 2 2 4" xfId="4709"/>
    <cellStyle name="Standard 6 4 2 2_Kat 2" xfId="2285"/>
    <cellStyle name="Standard 6 4 2 3" xfId="1066"/>
    <cellStyle name="Standard 6 4 2 3 2" xfId="3427"/>
    <cellStyle name="Standard 6 4 2 3 2 2" xfId="6630"/>
    <cellStyle name="Standard 6 4 2 3 3" xfId="5029"/>
    <cellStyle name="Standard 6 4 2 4" xfId="2626"/>
    <cellStyle name="Standard 6 4 2 4 2" xfId="5830"/>
    <cellStyle name="Standard 6 4 2 5" xfId="4229"/>
    <cellStyle name="Standard 6 4 2_Kat 2" xfId="2284"/>
    <cellStyle name="Standard 6 4 3" xfId="424"/>
    <cellStyle name="Standard 6 4 3 2" xfId="1226"/>
    <cellStyle name="Standard 6 4 3 2 2" xfId="3587"/>
    <cellStyle name="Standard 6 4 3 2 2 2" xfId="6790"/>
    <cellStyle name="Standard 6 4 3 2 3" xfId="5189"/>
    <cellStyle name="Standard 6 4 3 3" xfId="2786"/>
    <cellStyle name="Standard 6 4 3 3 2" xfId="5990"/>
    <cellStyle name="Standard 6 4 3 4" xfId="4389"/>
    <cellStyle name="Standard 6 4 3_Kat 2" xfId="2286"/>
    <cellStyle name="Standard 6 4 4" xfId="906"/>
    <cellStyle name="Standard 6 4 4 2" xfId="3267"/>
    <cellStyle name="Standard 6 4 4 2 2" xfId="6470"/>
    <cellStyle name="Standard 6 4 4 3" xfId="4869"/>
    <cellStyle name="Standard 6 4 5" xfId="2466"/>
    <cellStyle name="Standard 6 4 5 2" xfId="5670"/>
    <cellStyle name="Standard 6 4 6" xfId="4069"/>
    <cellStyle name="Standard 6 4_Kat 2" xfId="2283"/>
    <cellStyle name="Standard 6 5" xfId="184"/>
    <cellStyle name="Standard 6 5 2" xfId="504"/>
    <cellStyle name="Standard 6 5 2 2" xfId="1306"/>
    <cellStyle name="Standard 6 5 2 2 2" xfId="3667"/>
    <cellStyle name="Standard 6 5 2 2 2 2" xfId="6870"/>
    <cellStyle name="Standard 6 5 2 2 3" xfId="5269"/>
    <cellStyle name="Standard 6 5 2 3" xfId="2866"/>
    <cellStyle name="Standard 6 5 2 3 2" xfId="6070"/>
    <cellStyle name="Standard 6 5 2 4" xfId="4469"/>
    <cellStyle name="Standard 6 5 2_Kat 2" xfId="2288"/>
    <cellStyle name="Standard 6 5 3" xfId="986"/>
    <cellStyle name="Standard 6 5 3 2" xfId="3347"/>
    <cellStyle name="Standard 6 5 3 2 2" xfId="6550"/>
    <cellStyle name="Standard 6 5 3 3" xfId="4949"/>
    <cellStyle name="Standard 6 5 4" xfId="2546"/>
    <cellStyle name="Standard 6 5 4 2" xfId="5750"/>
    <cellStyle name="Standard 6 5 5" xfId="4149"/>
    <cellStyle name="Standard 6 5_Kat 2" xfId="2287"/>
    <cellStyle name="Standard 6 6" xfId="584"/>
    <cellStyle name="Standard 6 6 2" xfId="1386"/>
    <cellStyle name="Standard 6 6 2 2" xfId="3747"/>
    <cellStyle name="Standard 6 6 2 2 2" xfId="6950"/>
    <cellStyle name="Standard 6 6 2 3" xfId="5349"/>
    <cellStyle name="Standard 6 6 3" xfId="2946"/>
    <cellStyle name="Standard 6 6 3 2" xfId="6150"/>
    <cellStyle name="Standard 6 6 4" xfId="4549"/>
    <cellStyle name="Standard 6 6_Kat 2" xfId="2289"/>
    <cellStyle name="Standard 6 7" xfId="664"/>
    <cellStyle name="Standard 6 7 2" xfId="1466"/>
    <cellStyle name="Standard 6 7 2 2" xfId="3827"/>
    <cellStyle name="Standard 6 7 2 2 2" xfId="7030"/>
    <cellStyle name="Standard 6 7 2 3" xfId="5429"/>
    <cellStyle name="Standard 6 7 3" xfId="3026"/>
    <cellStyle name="Standard 6 7 3 2" xfId="6230"/>
    <cellStyle name="Standard 6 7 4" xfId="4629"/>
    <cellStyle name="Standard 6 7_Kat 2" xfId="2290"/>
    <cellStyle name="Standard 6 8" xfId="344"/>
    <cellStyle name="Standard 6 8 2" xfId="1146"/>
    <cellStyle name="Standard 6 8 2 2" xfId="3507"/>
    <cellStyle name="Standard 6 8 2 2 2" xfId="6710"/>
    <cellStyle name="Standard 6 8 2 3" xfId="5109"/>
    <cellStyle name="Standard 6 8 3" xfId="2706"/>
    <cellStyle name="Standard 6 8 3 2" xfId="5910"/>
    <cellStyle name="Standard 6 8 4" xfId="4309"/>
    <cellStyle name="Standard 6 8_Kat 2" xfId="2291"/>
    <cellStyle name="Standard 6 9" xfId="826"/>
    <cellStyle name="Standard 6 9 2" xfId="3187"/>
    <cellStyle name="Standard 6 9 2 2" xfId="6390"/>
    <cellStyle name="Standard 6 9 3" xfId="4789"/>
    <cellStyle name="Standard 6_Kat 2" xfId="2252"/>
    <cellStyle name="Standard 7" xfId="28"/>
    <cellStyle name="Standard 7 10" xfId="2392"/>
    <cellStyle name="Standard 7 10 2" xfId="5596"/>
    <cellStyle name="Standard 7 11" xfId="3995"/>
    <cellStyle name="Standard 7 2" xfId="50"/>
    <cellStyle name="Standard 7 2 10" xfId="4015"/>
    <cellStyle name="Standard 7 2 2" xfId="90"/>
    <cellStyle name="Standard 7 2 2 2" xfId="170"/>
    <cellStyle name="Standard 7 2 2 2 2" xfId="330"/>
    <cellStyle name="Standard 7 2 2 2 2 2" xfId="810"/>
    <cellStyle name="Standard 7 2 2 2 2 2 2" xfId="1612"/>
    <cellStyle name="Standard 7 2 2 2 2 2 2 2" xfId="3973"/>
    <cellStyle name="Standard 7 2 2 2 2 2 2 2 2" xfId="7176"/>
    <cellStyle name="Standard 7 2 2 2 2 2 2 3" xfId="5575"/>
    <cellStyle name="Standard 7 2 2 2 2 2 3" xfId="3172"/>
    <cellStyle name="Standard 7 2 2 2 2 2 3 2" xfId="6376"/>
    <cellStyle name="Standard 7 2 2 2 2 2 4" xfId="4775"/>
    <cellStyle name="Standard 7 2 2 2 2 2_Kat 2" xfId="2297"/>
    <cellStyle name="Standard 7 2 2 2 2 3" xfId="1132"/>
    <cellStyle name="Standard 7 2 2 2 2 3 2" xfId="3493"/>
    <cellStyle name="Standard 7 2 2 2 2 3 2 2" xfId="6696"/>
    <cellStyle name="Standard 7 2 2 2 2 3 3" xfId="5095"/>
    <cellStyle name="Standard 7 2 2 2 2 4" xfId="2692"/>
    <cellStyle name="Standard 7 2 2 2 2 4 2" xfId="5896"/>
    <cellStyle name="Standard 7 2 2 2 2 5" xfId="4295"/>
    <cellStyle name="Standard 7 2 2 2 2_Kat 2" xfId="2296"/>
    <cellStyle name="Standard 7 2 2 2 3" xfId="490"/>
    <cellStyle name="Standard 7 2 2 2 3 2" xfId="1292"/>
    <cellStyle name="Standard 7 2 2 2 3 2 2" xfId="3653"/>
    <cellStyle name="Standard 7 2 2 2 3 2 2 2" xfId="6856"/>
    <cellStyle name="Standard 7 2 2 2 3 2 3" xfId="5255"/>
    <cellStyle name="Standard 7 2 2 2 3 3" xfId="2852"/>
    <cellStyle name="Standard 7 2 2 2 3 3 2" xfId="6056"/>
    <cellStyle name="Standard 7 2 2 2 3 4" xfId="4455"/>
    <cellStyle name="Standard 7 2 2 2 3_Kat 2" xfId="2298"/>
    <cellStyle name="Standard 7 2 2 2 4" xfId="972"/>
    <cellStyle name="Standard 7 2 2 2 4 2" xfId="3333"/>
    <cellStyle name="Standard 7 2 2 2 4 2 2" xfId="6536"/>
    <cellStyle name="Standard 7 2 2 2 4 3" xfId="4935"/>
    <cellStyle name="Standard 7 2 2 2 5" xfId="2532"/>
    <cellStyle name="Standard 7 2 2 2 5 2" xfId="5736"/>
    <cellStyle name="Standard 7 2 2 2 6" xfId="4135"/>
    <cellStyle name="Standard 7 2 2 2_Kat 2" xfId="2295"/>
    <cellStyle name="Standard 7 2 2 3" xfId="250"/>
    <cellStyle name="Standard 7 2 2 3 2" xfId="570"/>
    <cellStyle name="Standard 7 2 2 3 2 2" xfId="1372"/>
    <cellStyle name="Standard 7 2 2 3 2 2 2" xfId="3733"/>
    <cellStyle name="Standard 7 2 2 3 2 2 2 2" xfId="6936"/>
    <cellStyle name="Standard 7 2 2 3 2 2 3" xfId="5335"/>
    <cellStyle name="Standard 7 2 2 3 2 3" xfId="2932"/>
    <cellStyle name="Standard 7 2 2 3 2 3 2" xfId="6136"/>
    <cellStyle name="Standard 7 2 2 3 2 4" xfId="4535"/>
    <cellStyle name="Standard 7 2 2 3 2_Kat 2" xfId="2300"/>
    <cellStyle name="Standard 7 2 2 3 3" xfId="1052"/>
    <cellStyle name="Standard 7 2 2 3 3 2" xfId="3413"/>
    <cellStyle name="Standard 7 2 2 3 3 2 2" xfId="6616"/>
    <cellStyle name="Standard 7 2 2 3 3 3" xfId="5015"/>
    <cellStyle name="Standard 7 2 2 3 4" xfId="2612"/>
    <cellStyle name="Standard 7 2 2 3 4 2" xfId="5816"/>
    <cellStyle name="Standard 7 2 2 3 5" xfId="4215"/>
    <cellStyle name="Standard 7 2 2 3_Kat 2" xfId="2299"/>
    <cellStyle name="Standard 7 2 2 4" xfId="650"/>
    <cellStyle name="Standard 7 2 2 4 2" xfId="1452"/>
    <cellStyle name="Standard 7 2 2 4 2 2" xfId="3813"/>
    <cellStyle name="Standard 7 2 2 4 2 2 2" xfId="7016"/>
    <cellStyle name="Standard 7 2 2 4 2 3" xfId="5415"/>
    <cellStyle name="Standard 7 2 2 4 3" xfId="3012"/>
    <cellStyle name="Standard 7 2 2 4 3 2" xfId="6216"/>
    <cellStyle name="Standard 7 2 2 4 4" xfId="4615"/>
    <cellStyle name="Standard 7 2 2 4_Kat 2" xfId="2301"/>
    <cellStyle name="Standard 7 2 2 5" xfId="730"/>
    <cellStyle name="Standard 7 2 2 5 2" xfId="1532"/>
    <cellStyle name="Standard 7 2 2 5 2 2" xfId="3893"/>
    <cellStyle name="Standard 7 2 2 5 2 2 2" xfId="7096"/>
    <cellStyle name="Standard 7 2 2 5 2 3" xfId="5495"/>
    <cellStyle name="Standard 7 2 2 5 3" xfId="3092"/>
    <cellStyle name="Standard 7 2 2 5 3 2" xfId="6296"/>
    <cellStyle name="Standard 7 2 2 5 4" xfId="4695"/>
    <cellStyle name="Standard 7 2 2 5_Kat 2" xfId="2302"/>
    <cellStyle name="Standard 7 2 2 6" xfId="410"/>
    <cellStyle name="Standard 7 2 2 6 2" xfId="1212"/>
    <cellStyle name="Standard 7 2 2 6 2 2" xfId="3573"/>
    <cellStyle name="Standard 7 2 2 6 2 2 2" xfId="6776"/>
    <cellStyle name="Standard 7 2 2 6 2 3" xfId="5175"/>
    <cellStyle name="Standard 7 2 2 6 3" xfId="2772"/>
    <cellStyle name="Standard 7 2 2 6 3 2" xfId="5976"/>
    <cellStyle name="Standard 7 2 2 6 4" xfId="4375"/>
    <cellStyle name="Standard 7 2 2 6_Kat 2" xfId="2303"/>
    <cellStyle name="Standard 7 2 2 7" xfId="892"/>
    <cellStyle name="Standard 7 2 2 7 2" xfId="3253"/>
    <cellStyle name="Standard 7 2 2 7 2 2" xfId="6456"/>
    <cellStyle name="Standard 7 2 2 7 3" xfId="4855"/>
    <cellStyle name="Standard 7 2 2 8" xfId="2452"/>
    <cellStyle name="Standard 7 2 2 8 2" xfId="5656"/>
    <cellStyle name="Standard 7 2 2 9" xfId="4055"/>
    <cellStyle name="Standard 7 2 2_Kat 2" xfId="2294"/>
    <cellStyle name="Standard 7 2 3" xfId="130"/>
    <cellStyle name="Standard 7 2 3 2" xfId="290"/>
    <cellStyle name="Standard 7 2 3 2 2" xfId="770"/>
    <cellStyle name="Standard 7 2 3 2 2 2" xfId="1572"/>
    <cellStyle name="Standard 7 2 3 2 2 2 2" xfId="3933"/>
    <cellStyle name="Standard 7 2 3 2 2 2 2 2" xfId="7136"/>
    <cellStyle name="Standard 7 2 3 2 2 2 3" xfId="5535"/>
    <cellStyle name="Standard 7 2 3 2 2 3" xfId="3132"/>
    <cellStyle name="Standard 7 2 3 2 2 3 2" xfId="6336"/>
    <cellStyle name="Standard 7 2 3 2 2 4" xfId="4735"/>
    <cellStyle name="Standard 7 2 3 2 2_Kat 2" xfId="2306"/>
    <cellStyle name="Standard 7 2 3 2 3" xfId="1092"/>
    <cellStyle name="Standard 7 2 3 2 3 2" xfId="3453"/>
    <cellStyle name="Standard 7 2 3 2 3 2 2" xfId="6656"/>
    <cellStyle name="Standard 7 2 3 2 3 3" xfId="5055"/>
    <cellStyle name="Standard 7 2 3 2 4" xfId="2652"/>
    <cellStyle name="Standard 7 2 3 2 4 2" xfId="5856"/>
    <cellStyle name="Standard 7 2 3 2 5" xfId="4255"/>
    <cellStyle name="Standard 7 2 3 2_Kat 2" xfId="2305"/>
    <cellStyle name="Standard 7 2 3 3" xfId="450"/>
    <cellStyle name="Standard 7 2 3 3 2" xfId="1252"/>
    <cellStyle name="Standard 7 2 3 3 2 2" xfId="3613"/>
    <cellStyle name="Standard 7 2 3 3 2 2 2" xfId="6816"/>
    <cellStyle name="Standard 7 2 3 3 2 3" xfId="5215"/>
    <cellStyle name="Standard 7 2 3 3 3" xfId="2812"/>
    <cellStyle name="Standard 7 2 3 3 3 2" xfId="6016"/>
    <cellStyle name="Standard 7 2 3 3 4" xfId="4415"/>
    <cellStyle name="Standard 7 2 3 3_Kat 2" xfId="2307"/>
    <cellStyle name="Standard 7 2 3 4" xfId="932"/>
    <cellStyle name="Standard 7 2 3 4 2" xfId="3293"/>
    <cellStyle name="Standard 7 2 3 4 2 2" xfId="6496"/>
    <cellStyle name="Standard 7 2 3 4 3" xfId="4895"/>
    <cellStyle name="Standard 7 2 3 5" xfId="2492"/>
    <cellStyle name="Standard 7 2 3 5 2" xfId="5696"/>
    <cellStyle name="Standard 7 2 3 6" xfId="4095"/>
    <cellStyle name="Standard 7 2 3_Kat 2" xfId="2304"/>
    <cellStyle name="Standard 7 2 4" xfId="210"/>
    <cellStyle name="Standard 7 2 4 2" xfId="530"/>
    <cellStyle name="Standard 7 2 4 2 2" xfId="1332"/>
    <cellStyle name="Standard 7 2 4 2 2 2" xfId="3693"/>
    <cellStyle name="Standard 7 2 4 2 2 2 2" xfId="6896"/>
    <cellStyle name="Standard 7 2 4 2 2 3" xfId="5295"/>
    <cellStyle name="Standard 7 2 4 2 3" xfId="2892"/>
    <cellStyle name="Standard 7 2 4 2 3 2" xfId="6096"/>
    <cellStyle name="Standard 7 2 4 2 4" xfId="4495"/>
    <cellStyle name="Standard 7 2 4 2_Kat 2" xfId="2309"/>
    <cellStyle name="Standard 7 2 4 3" xfId="1012"/>
    <cellStyle name="Standard 7 2 4 3 2" xfId="3373"/>
    <cellStyle name="Standard 7 2 4 3 2 2" xfId="6576"/>
    <cellStyle name="Standard 7 2 4 3 3" xfId="4975"/>
    <cellStyle name="Standard 7 2 4 4" xfId="2572"/>
    <cellStyle name="Standard 7 2 4 4 2" xfId="5776"/>
    <cellStyle name="Standard 7 2 4 5" xfId="4175"/>
    <cellStyle name="Standard 7 2 4_Kat 2" xfId="2308"/>
    <cellStyle name="Standard 7 2 5" xfId="610"/>
    <cellStyle name="Standard 7 2 5 2" xfId="1412"/>
    <cellStyle name="Standard 7 2 5 2 2" xfId="3773"/>
    <cellStyle name="Standard 7 2 5 2 2 2" xfId="6976"/>
    <cellStyle name="Standard 7 2 5 2 3" xfId="5375"/>
    <cellStyle name="Standard 7 2 5 3" xfId="2972"/>
    <cellStyle name="Standard 7 2 5 3 2" xfId="6176"/>
    <cellStyle name="Standard 7 2 5 4" xfId="4575"/>
    <cellStyle name="Standard 7 2 5_Kat 2" xfId="2310"/>
    <cellStyle name="Standard 7 2 6" xfId="690"/>
    <cellStyle name="Standard 7 2 6 2" xfId="1492"/>
    <cellStyle name="Standard 7 2 6 2 2" xfId="3853"/>
    <cellStyle name="Standard 7 2 6 2 2 2" xfId="7056"/>
    <cellStyle name="Standard 7 2 6 2 3" xfId="5455"/>
    <cellStyle name="Standard 7 2 6 3" xfId="3052"/>
    <cellStyle name="Standard 7 2 6 3 2" xfId="6256"/>
    <cellStyle name="Standard 7 2 6 4" xfId="4655"/>
    <cellStyle name="Standard 7 2 6_Kat 2" xfId="2311"/>
    <cellStyle name="Standard 7 2 7" xfId="370"/>
    <cellStyle name="Standard 7 2 7 2" xfId="1172"/>
    <cellStyle name="Standard 7 2 7 2 2" xfId="3533"/>
    <cellStyle name="Standard 7 2 7 2 2 2" xfId="6736"/>
    <cellStyle name="Standard 7 2 7 2 3" xfId="5135"/>
    <cellStyle name="Standard 7 2 7 3" xfId="2732"/>
    <cellStyle name="Standard 7 2 7 3 2" xfId="5936"/>
    <cellStyle name="Standard 7 2 7 4" xfId="4335"/>
    <cellStyle name="Standard 7 2 7_Kat 2" xfId="2312"/>
    <cellStyle name="Standard 7 2 8" xfId="852"/>
    <cellStyle name="Standard 7 2 8 2" xfId="3213"/>
    <cellStyle name="Standard 7 2 8 2 2" xfId="6416"/>
    <cellStyle name="Standard 7 2 8 3" xfId="4815"/>
    <cellStyle name="Standard 7 2 9" xfId="2412"/>
    <cellStyle name="Standard 7 2 9 2" xfId="5616"/>
    <cellStyle name="Standard 7 2_Kat 2" xfId="2293"/>
    <cellStyle name="Standard 7 3" xfId="70"/>
    <cellStyle name="Standard 7 3 2" xfId="150"/>
    <cellStyle name="Standard 7 3 2 2" xfId="310"/>
    <cellStyle name="Standard 7 3 2 2 2" xfId="790"/>
    <cellStyle name="Standard 7 3 2 2 2 2" xfId="1592"/>
    <cellStyle name="Standard 7 3 2 2 2 2 2" xfId="3953"/>
    <cellStyle name="Standard 7 3 2 2 2 2 2 2" xfId="7156"/>
    <cellStyle name="Standard 7 3 2 2 2 2 3" xfId="5555"/>
    <cellStyle name="Standard 7 3 2 2 2 3" xfId="3152"/>
    <cellStyle name="Standard 7 3 2 2 2 3 2" xfId="6356"/>
    <cellStyle name="Standard 7 3 2 2 2 4" xfId="4755"/>
    <cellStyle name="Standard 7 3 2 2 2_Kat 2" xfId="2316"/>
    <cellStyle name="Standard 7 3 2 2 3" xfId="1112"/>
    <cellStyle name="Standard 7 3 2 2 3 2" xfId="3473"/>
    <cellStyle name="Standard 7 3 2 2 3 2 2" xfId="6676"/>
    <cellStyle name="Standard 7 3 2 2 3 3" xfId="5075"/>
    <cellStyle name="Standard 7 3 2 2 4" xfId="2672"/>
    <cellStyle name="Standard 7 3 2 2 4 2" xfId="5876"/>
    <cellStyle name="Standard 7 3 2 2 5" xfId="4275"/>
    <cellStyle name="Standard 7 3 2 2_Kat 2" xfId="2315"/>
    <cellStyle name="Standard 7 3 2 3" xfId="470"/>
    <cellStyle name="Standard 7 3 2 3 2" xfId="1272"/>
    <cellStyle name="Standard 7 3 2 3 2 2" xfId="3633"/>
    <cellStyle name="Standard 7 3 2 3 2 2 2" xfId="6836"/>
    <cellStyle name="Standard 7 3 2 3 2 3" xfId="5235"/>
    <cellStyle name="Standard 7 3 2 3 3" xfId="2832"/>
    <cellStyle name="Standard 7 3 2 3 3 2" xfId="6036"/>
    <cellStyle name="Standard 7 3 2 3 4" xfId="4435"/>
    <cellStyle name="Standard 7 3 2 3_Kat 2" xfId="2317"/>
    <cellStyle name="Standard 7 3 2 4" xfId="952"/>
    <cellStyle name="Standard 7 3 2 4 2" xfId="3313"/>
    <cellStyle name="Standard 7 3 2 4 2 2" xfId="6516"/>
    <cellStyle name="Standard 7 3 2 4 3" xfId="4915"/>
    <cellStyle name="Standard 7 3 2 5" xfId="2512"/>
    <cellStyle name="Standard 7 3 2 5 2" xfId="5716"/>
    <cellStyle name="Standard 7 3 2 6" xfId="4115"/>
    <cellStyle name="Standard 7 3 2_Kat 2" xfId="2314"/>
    <cellStyle name="Standard 7 3 3" xfId="230"/>
    <cellStyle name="Standard 7 3 3 2" xfId="550"/>
    <cellStyle name="Standard 7 3 3 2 2" xfId="1352"/>
    <cellStyle name="Standard 7 3 3 2 2 2" xfId="3713"/>
    <cellStyle name="Standard 7 3 3 2 2 2 2" xfId="6916"/>
    <cellStyle name="Standard 7 3 3 2 2 3" xfId="5315"/>
    <cellStyle name="Standard 7 3 3 2 3" xfId="2912"/>
    <cellStyle name="Standard 7 3 3 2 3 2" xfId="6116"/>
    <cellStyle name="Standard 7 3 3 2 4" xfId="4515"/>
    <cellStyle name="Standard 7 3 3 2_Kat 2" xfId="2319"/>
    <cellStyle name="Standard 7 3 3 3" xfId="1032"/>
    <cellStyle name="Standard 7 3 3 3 2" xfId="3393"/>
    <cellStyle name="Standard 7 3 3 3 2 2" xfId="6596"/>
    <cellStyle name="Standard 7 3 3 3 3" xfId="4995"/>
    <cellStyle name="Standard 7 3 3 4" xfId="2592"/>
    <cellStyle name="Standard 7 3 3 4 2" xfId="5796"/>
    <cellStyle name="Standard 7 3 3 5" xfId="4195"/>
    <cellStyle name="Standard 7 3 3_Kat 2" xfId="2318"/>
    <cellStyle name="Standard 7 3 4" xfId="630"/>
    <cellStyle name="Standard 7 3 4 2" xfId="1432"/>
    <cellStyle name="Standard 7 3 4 2 2" xfId="3793"/>
    <cellStyle name="Standard 7 3 4 2 2 2" xfId="6996"/>
    <cellStyle name="Standard 7 3 4 2 3" xfId="5395"/>
    <cellStyle name="Standard 7 3 4 3" xfId="2992"/>
    <cellStyle name="Standard 7 3 4 3 2" xfId="6196"/>
    <cellStyle name="Standard 7 3 4 4" xfId="4595"/>
    <cellStyle name="Standard 7 3 4_Kat 2" xfId="2320"/>
    <cellStyle name="Standard 7 3 5" xfId="710"/>
    <cellStyle name="Standard 7 3 5 2" xfId="1512"/>
    <cellStyle name="Standard 7 3 5 2 2" xfId="3873"/>
    <cellStyle name="Standard 7 3 5 2 2 2" xfId="7076"/>
    <cellStyle name="Standard 7 3 5 2 3" xfId="5475"/>
    <cellStyle name="Standard 7 3 5 3" xfId="3072"/>
    <cellStyle name="Standard 7 3 5 3 2" xfId="6276"/>
    <cellStyle name="Standard 7 3 5 4" xfId="4675"/>
    <cellStyle name="Standard 7 3 5_Kat 2" xfId="2321"/>
    <cellStyle name="Standard 7 3 6" xfId="390"/>
    <cellStyle name="Standard 7 3 6 2" xfId="1192"/>
    <cellStyle name="Standard 7 3 6 2 2" xfId="3553"/>
    <cellStyle name="Standard 7 3 6 2 2 2" xfId="6756"/>
    <cellStyle name="Standard 7 3 6 2 3" xfId="5155"/>
    <cellStyle name="Standard 7 3 6 3" xfId="2752"/>
    <cellStyle name="Standard 7 3 6 3 2" xfId="5956"/>
    <cellStyle name="Standard 7 3 6 4" xfId="4355"/>
    <cellStyle name="Standard 7 3 6_Kat 2" xfId="2322"/>
    <cellStyle name="Standard 7 3 7" xfId="872"/>
    <cellStyle name="Standard 7 3 7 2" xfId="3233"/>
    <cellStyle name="Standard 7 3 7 2 2" xfId="6436"/>
    <cellStyle name="Standard 7 3 7 3" xfId="4835"/>
    <cellStyle name="Standard 7 3 8" xfId="2432"/>
    <cellStyle name="Standard 7 3 8 2" xfId="5636"/>
    <cellStyle name="Standard 7 3 9" xfId="4035"/>
    <cellStyle name="Standard 7 3_Kat 2" xfId="2313"/>
    <cellStyle name="Standard 7 4" xfId="110"/>
    <cellStyle name="Standard 7 4 2" xfId="270"/>
    <cellStyle name="Standard 7 4 2 2" xfId="750"/>
    <cellStyle name="Standard 7 4 2 2 2" xfId="1552"/>
    <cellStyle name="Standard 7 4 2 2 2 2" xfId="3913"/>
    <cellStyle name="Standard 7 4 2 2 2 2 2" xfId="7116"/>
    <cellStyle name="Standard 7 4 2 2 2 3" xfId="5515"/>
    <cellStyle name="Standard 7 4 2 2 3" xfId="3112"/>
    <cellStyle name="Standard 7 4 2 2 3 2" xfId="6316"/>
    <cellStyle name="Standard 7 4 2 2 4" xfId="4715"/>
    <cellStyle name="Standard 7 4 2 2_Kat 2" xfId="2325"/>
    <cellStyle name="Standard 7 4 2 3" xfId="1072"/>
    <cellStyle name="Standard 7 4 2 3 2" xfId="3433"/>
    <cellStyle name="Standard 7 4 2 3 2 2" xfId="6636"/>
    <cellStyle name="Standard 7 4 2 3 3" xfId="5035"/>
    <cellStyle name="Standard 7 4 2 4" xfId="2632"/>
    <cellStyle name="Standard 7 4 2 4 2" xfId="5836"/>
    <cellStyle name="Standard 7 4 2 5" xfId="4235"/>
    <cellStyle name="Standard 7 4 2_Kat 2" xfId="2324"/>
    <cellStyle name="Standard 7 4 3" xfId="430"/>
    <cellStyle name="Standard 7 4 3 2" xfId="1232"/>
    <cellStyle name="Standard 7 4 3 2 2" xfId="3593"/>
    <cellStyle name="Standard 7 4 3 2 2 2" xfId="6796"/>
    <cellStyle name="Standard 7 4 3 2 3" xfId="5195"/>
    <cellStyle name="Standard 7 4 3 3" xfId="2792"/>
    <cellStyle name="Standard 7 4 3 3 2" xfId="5996"/>
    <cellStyle name="Standard 7 4 3 4" xfId="4395"/>
    <cellStyle name="Standard 7 4 3_Kat 2" xfId="2326"/>
    <cellStyle name="Standard 7 4 4" xfId="912"/>
    <cellStyle name="Standard 7 4 4 2" xfId="3273"/>
    <cellStyle name="Standard 7 4 4 2 2" xfId="6476"/>
    <cellStyle name="Standard 7 4 4 3" xfId="4875"/>
    <cellStyle name="Standard 7 4 5" xfId="2472"/>
    <cellStyle name="Standard 7 4 5 2" xfId="5676"/>
    <cellStyle name="Standard 7 4 6" xfId="4075"/>
    <cellStyle name="Standard 7 4_Kat 2" xfId="2323"/>
    <cellStyle name="Standard 7 5" xfId="190"/>
    <cellStyle name="Standard 7 5 2" xfId="510"/>
    <cellStyle name="Standard 7 5 2 2" xfId="1312"/>
    <cellStyle name="Standard 7 5 2 2 2" xfId="3673"/>
    <cellStyle name="Standard 7 5 2 2 2 2" xfId="6876"/>
    <cellStyle name="Standard 7 5 2 2 3" xfId="5275"/>
    <cellStyle name="Standard 7 5 2 3" xfId="2872"/>
    <cellStyle name="Standard 7 5 2 3 2" xfId="6076"/>
    <cellStyle name="Standard 7 5 2 4" xfId="4475"/>
    <cellStyle name="Standard 7 5 2_Kat 2" xfId="2328"/>
    <cellStyle name="Standard 7 5 3" xfId="992"/>
    <cellStyle name="Standard 7 5 3 2" xfId="3353"/>
    <cellStyle name="Standard 7 5 3 2 2" xfId="6556"/>
    <cellStyle name="Standard 7 5 3 3" xfId="4955"/>
    <cellStyle name="Standard 7 5 4" xfId="2552"/>
    <cellStyle name="Standard 7 5 4 2" xfId="5756"/>
    <cellStyle name="Standard 7 5 5" xfId="4155"/>
    <cellStyle name="Standard 7 5_Kat 2" xfId="2327"/>
    <cellStyle name="Standard 7 6" xfId="590"/>
    <cellStyle name="Standard 7 6 2" xfId="1392"/>
    <cellStyle name="Standard 7 6 2 2" xfId="3753"/>
    <cellStyle name="Standard 7 6 2 2 2" xfId="6956"/>
    <cellStyle name="Standard 7 6 2 3" xfId="5355"/>
    <cellStyle name="Standard 7 6 3" xfId="2952"/>
    <cellStyle name="Standard 7 6 3 2" xfId="6156"/>
    <cellStyle name="Standard 7 6 4" xfId="4555"/>
    <cellStyle name="Standard 7 6_Kat 2" xfId="2329"/>
    <cellStyle name="Standard 7 7" xfId="670"/>
    <cellStyle name="Standard 7 7 2" xfId="1472"/>
    <cellStyle name="Standard 7 7 2 2" xfId="3833"/>
    <cellStyle name="Standard 7 7 2 2 2" xfId="7036"/>
    <cellStyle name="Standard 7 7 2 3" xfId="5435"/>
    <cellStyle name="Standard 7 7 3" xfId="3032"/>
    <cellStyle name="Standard 7 7 3 2" xfId="6236"/>
    <cellStyle name="Standard 7 7 4" xfId="4635"/>
    <cellStyle name="Standard 7 7_Kat 2" xfId="2330"/>
    <cellStyle name="Standard 7 8" xfId="350"/>
    <cellStyle name="Standard 7 8 2" xfId="1152"/>
    <cellStyle name="Standard 7 8 2 2" xfId="3513"/>
    <cellStyle name="Standard 7 8 2 2 2" xfId="6716"/>
    <cellStyle name="Standard 7 8 2 3" xfId="5115"/>
    <cellStyle name="Standard 7 8 3" xfId="2712"/>
    <cellStyle name="Standard 7 8 3 2" xfId="5916"/>
    <cellStyle name="Standard 7 8 4" xfId="4315"/>
    <cellStyle name="Standard 7 8_Kat 2" xfId="2331"/>
    <cellStyle name="Standard 7 9" xfId="832"/>
    <cellStyle name="Standard 7 9 2" xfId="3193"/>
    <cellStyle name="Standard 7 9 2 2" xfId="6396"/>
    <cellStyle name="Standard 7 9 3" xfId="4795"/>
    <cellStyle name="Standard 7_Kat 2" xfId="2292"/>
    <cellStyle name="Standard 8" xfId="30"/>
    <cellStyle name="Standard 8 10" xfId="2394"/>
    <cellStyle name="Standard 8 10 2" xfId="5598"/>
    <cellStyle name="Standard 8 11" xfId="3997"/>
    <cellStyle name="Standard 8 2" xfId="52"/>
    <cellStyle name="Standard 8 2 10" xfId="4017"/>
    <cellStyle name="Standard 8 2 2" xfId="92"/>
    <cellStyle name="Standard 8 2 2 2" xfId="172"/>
    <cellStyle name="Standard 8 2 2 2 2" xfId="332"/>
    <cellStyle name="Standard 8 2 2 2 2 2" xfId="812"/>
    <cellStyle name="Standard 8 2 2 2 2 2 2" xfId="1614"/>
    <cellStyle name="Standard 8 2 2 2 2 2 2 2" xfId="3975"/>
    <cellStyle name="Standard 8 2 2 2 2 2 2 2 2" xfId="7178"/>
    <cellStyle name="Standard 8 2 2 2 2 2 2 3" xfId="5577"/>
    <cellStyle name="Standard 8 2 2 2 2 2 3" xfId="3174"/>
    <cellStyle name="Standard 8 2 2 2 2 2 3 2" xfId="6378"/>
    <cellStyle name="Standard 8 2 2 2 2 2 4" xfId="4777"/>
    <cellStyle name="Standard 8 2 2 2 2 2_Kat 2" xfId="2337"/>
    <cellStyle name="Standard 8 2 2 2 2 3" xfId="1134"/>
    <cellStyle name="Standard 8 2 2 2 2 3 2" xfId="3495"/>
    <cellStyle name="Standard 8 2 2 2 2 3 2 2" xfId="6698"/>
    <cellStyle name="Standard 8 2 2 2 2 3 3" xfId="5097"/>
    <cellStyle name="Standard 8 2 2 2 2 4" xfId="2694"/>
    <cellStyle name="Standard 8 2 2 2 2 4 2" xfId="5898"/>
    <cellStyle name="Standard 8 2 2 2 2 5" xfId="4297"/>
    <cellStyle name="Standard 8 2 2 2 2_Kat 2" xfId="2336"/>
    <cellStyle name="Standard 8 2 2 2 3" xfId="492"/>
    <cellStyle name="Standard 8 2 2 2 3 2" xfId="1294"/>
    <cellStyle name="Standard 8 2 2 2 3 2 2" xfId="3655"/>
    <cellStyle name="Standard 8 2 2 2 3 2 2 2" xfId="6858"/>
    <cellStyle name="Standard 8 2 2 2 3 2 3" xfId="5257"/>
    <cellStyle name="Standard 8 2 2 2 3 3" xfId="2854"/>
    <cellStyle name="Standard 8 2 2 2 3 3 2" xfId="6058"/>
    <cellStyle name="Standard 8 2 2 2 3 4" xfId="4457"/>
    <cellStyle name="Standard 8 2 2 2 3_Kat 2" xfId="2338"/>
    <cellStyle name="Standard 8 2 2 2 4" xfId="974"/>
    <cellStyle name="Standard 8 2 2 2 4 2" xfId="3335"/>
    <cellStyle name="Standard 8 2 2 2 4 2 2" xfId="6538"/>
    <cellStyle name="Standard 8 2 2 2 4 3" xfId="4937"/>
    <cellStyle name="Standard 8 2 2 2 5" xfId="2534"/>
    <cellStyle name="Standard 8 2 2 2 5 2" xfId="5738"/>
    <cellStyle name="Standard 8 2 2 2 6" xfId="4137"/>
    <cellStyle name="Standard 8 2 2 2_Kat 2" xfId="2335"/>
    <cellStyle name="Standard 8 2 2 3" xfId="252"/>
    <cellStyle name="Standard 8 2 2 3 2" xfId="572"/>
    <cellStyle name="Standard 8 2 2 3 2 2" xfId="1374"/>
    <cellStyle name="Standard 8 2 2 3 2 2 2" xfId="3735"/>
    <cellStyle name="Standard 8 2 2 3 2 2 2 2" xfId="6938"/>
    <cellStyle name="Standard 8 2 2 3 2 2 3" xfId="5337"/>
    <cellStyle name="Standard 8 2 2 3 2 3" xfId="2934"/>
    <cellStyle name="Standard 8 2 2 3 2 3 2" xfId="6138"/>
    <cellStyle name="Standard 8 2 2 3 2 4" xfId="4537"/>
    <cellStyle name="Standard 8 2 2 3 2_Kat 2" xfId="2340"/>
    <cellStyle name="Standard 8 2 2 3 3" xfId="1054"/>
    <cellStyle name="Standard 8 2 2 3 3 2" xfId="3415"/>
    <cellStyle name="Standard 8 2 2 3 3 2 2" xfId="6618"/>
    <cellStyle name="Standard 8 2 2 3 3 3" xfId="5017"/>
    <cellStyle name="Standard 8 2 2 3 4" xfId="2614"/>
    <cellStyle name="Standard 8 2 2 3 4 2" xfId="5818"/>
    <cellStyle name="Standard 8 2 2 3 5" xfId="4217"/>
    <cellStyle name="Standard 8 2 2 3_Kat 2" xfId="2339"/>
    <cellStyle name="Standard 8 2 2 4" xfId="652"/>
    <cellStyle name="Standard 8 2 2 4 2" xfId="1454"/>
    <cellStyle name="Standard 8 2 2 4 2 2" xfId="3815"/>
    <cellStyle name="Standard 8 2 2 4 2 2 2" xfId="7018"/>
    <cellStyle name="Standard 8 2 2 4 2 3" xfId="5417"/>
    <cellStyle name="Standard 8 2 2 4 3" xfId="3014"/>
    <cellStyle name="Standard 8 2 2 4 3 2" xfId="6218"/>
    <cellStyle name="Standard 8 2 2 4 4" xfId="4617"/>
    <cellStyle name="Standard 8 2 2 4_Kat 2" xfId="2341"/>
    <cellStyle name="Standard 8 2 2 5" xfId="732"/>
    <cellStyle name="Standard 8 2 2 5 2" xfId="1534"/>
    <cellStyle name="Standard 8 2 2 5 2 2" xfId="3895"/>
    <cellStyle name="Standard 8 2 2 5 2 2 2" xfId="7098"/>
    <cellStyle name="Standard 8 2 2 5 2 3" xfId="5497"/>
    <cellStyle name="Standard 8 2 2 5 3" xfId="3094"/>
    <cellStyle name="Standard 8 2 2 5 3 2" xfId="6298"/>
    <cellStyle name="Standard 8 2 2 5 4" xfId="4697"/>
    <cellStyle name="Standard 8 2 2 5_Kat 2" xfId="2342"/>
    <cellStyle name="Standard 8 2 2 6" xfId="412"/>
    <cellStyle name="Standard 8 2 2 6 2" xfId="1214"/>
    <cellStyle name="Standard 8 2 2 6 2 2" xfId="3575"/>
    <cellStyle name="Standard 8 2 2 6 2 2 2" xfId="6778"/>
    <cellStyle name="Standard 8 2 2 6 2 3" xfId="5177"/>
    <cellStyle name="Standard 8 2 2 6 3" xfId="2774"/>
    <cellStyle name="Standard 8 2 2 6 3 2" xfId="5978"/>
    <cellStyle name="Standard 8 2 2 6 4" xfId="4377"/>
    <cellStyle name="Standard 8 2 2 6_Kat 2" xfId="2343"/>
    <cellStyle name="Standard 8 2 2 7" xfId="894"/>
    <cellStyle name="Standard 8 2 2 7 2" xfId="3255"/>
    <cellStyle name="Standard 8 2 2 7 2 2" xfId="6458"/>
    <cellStyle name="Standard 8 2 2 7 3" xfId="4857"/>
    <cellStyle name="Standard 8 2 2 8" xfId="2454"/>
    <cellStyle name="Standard 8 2 2 8 2" xfId="5658"/>
    <cellStyle name="Standard 8 2 2 9" xfId="4057"/>
    <cellStyle name="Standard 8 2 2_Kat 2" xfId="2334"/>
    <cellStyle name="Standard 8 2 3" xfId="132"/>
    <cellStyle name="Standard 8 2 3 2" xfId="292"/>
    <cellStyle name="Standard 8 2 3 2 2" xfId="772"/>
    <cellStyle name="Standard 8 2 3 2 2 2" xfId="1574"/>
    <cellStyle name="Standard 8 2 3 2 2 2 2" xfId="3935"/>
    <cellStyle name="Standard 8 2 3 2 2 2 2 2" xfId="7138"/>
    <cellStyle name="Standard 8 2 3 2 2 2 3" xfId="5537"/>
    <cellStyle name="Standard 8 2 3 2 2 3" xfId="3134"/>
    <cellStyle name="Standard 8 2 3 2 2 3 2" xfId="6338"/>
    <cellStyle name="Standard 8 2 3 2 2 4" xfId="4737"/>
    <cellStyle name="Standard 8 2 3 2 2_Kat 2" xfId="2346"/>
    <cellStyle name="Standard 8 2 3 2 3" xfId="1094"/>
    <cellStyle name="Standard 8 2 3 2 3 2" xfId="3455"/>
    <cellStyle name="Standard 8 2 3 2 3 2 2" xfId="6658"/>
    <cellStyle name="Standard 8 2 3 2 3 3" xfId="5057"/>
    <cellStyle name="Standard 8 2 3 2 4" xfId="2654"/>
    <cellStyle name="Standard 8 2 3 2 4 2" xfId="5858"/>
    <cellStyle name="Standard 8 2 3 2 5" xfId="4257"/>
    <cellStyle name="Standard 8 2 3 2_Kat 2" xfId="2345"/>
    <cellStyle name="Standard 8 2 3 3" xfId="452"/>
    <cellStyle name="Standard 8 2 3 3 2" xfId="1254"/>
    <cellStyle name="Standard 8 2 3 3 2 2" xfId="3615"/>
    <cellStyle name="Standard 8 2 3 3 2 2 2" xfId="6818"/>
    <cellStyle name="Standard 8 2 3 3 2 3" xfId="5217"/>
    <cellStyle name="Standard 8 2 3 3 3" xfId="2814"/>
    <cellStyle name="Standard 8 2 3 3 3 2" xfId="6018"/>
    <cellStyle name="Standard 8 2 3 3 4" xfId="4417"/>
    <cellStyle name="Standard 8 2 3 3_Kat 2" xfId="2347"/>
    <cellStyle name="Standard 8 2 3 4" xfId="934"/>
    <cellStyle name="Standard 8 2 3 4 2" xfId="3295"/>
    <cellStyle name="Standard 8 2 3 4 2 2" xfId="6498"/>
    <cellStyle name="Standard 8 2 3 4 3" xfId="4897"/>
    <cellStyle name="Standard 8 2 3 5" xfId="2494"/>
    <cellStyle name="Standard 8 2 3 5 2" xfId="5698"/>
    <cellStyle name="Standard 8 2 3 6" xfId="4097"/>
    <cellStyle name="Standard 8 2 3_Kat 2" xfId="2344"/>
    <cellStyle name="Standard 8 2 4" xfId="212"/>
    <cellStyle name="Standard 8 2 4 2" xfId="532"/>
    <cellStyle name="Standard 8 2 4 2 2" xfId="1334"/>
    <cellStyle name="Standard 8 2 4 2 2 2" xfId="3695"/>
    <cellStyle name="Standard 8 2 4 2 2 2 2" xfId="6898"/>
    <cellStyle name="Standard 8 2 4 2 2 3" xfId="5297"/>
    <cellStyle name="Standard 8 2 4 2 3" xfId="2894"/>
    <cellStyle name="Standard 8 2 4 2 3 2" xfId="6098"/>
    <cellStyle name="Standard 8 2 4 2 4" xfId="4497"/>
    <cellStyle name="Standard 8 2 4 2_Kat 2" xfId="2349"/>
    <cellStyle name="Standard 8 2 4 3" xfId="1014"/>
    <cellStyle name="Standard 8 2 4 3 2" xfId="3375"/>
    <cellStyle name="Standard 8 2 4 3 2 2" xfId="6578"/>
    <cellStyle name="Standard 8 2 4 3 3" xfId="4977"/>
    <cellStyle name="Standard 8 2 4 4" xfId="2574"/>
    <cellStyle name="Standard 8 2 4 4 2" xfId="5778"/>
    <cellStyle name="Standard 8 2 4 5" xfId="4177"/>
    <cellStyle name="Standard 8 2 4_Kat 2" xfId="2348"/>
    <cellStyle name="Standard 8 2 5" xfId="612"/>
    <cellStyle name="Standard 8 2 5 2" xfId="1414"/>
    <cellStyle name="Standard 8 2 5 2 2" xfId="3775"/>
    <cellStyle name="Standard 8 2 5 2 2 2" xfId="6978"/>
    <cellStyle name="Standard 8 2 5 2 3" xfId="5377"/>
    <cellStyle name="Standard 8 2 5 3" xfId="2974"/>
    <cellStyle name="Standard 8 2 5 3 2" xfId="6178"/>
    <cellStyle name="Standard 8 2 5 4" xfId="4577"/>
    <cellStyle name="Standard 8 2 5_Kat 2" xfId="2350"/>
    <cellStyle name="Standard 8 2 6" xfId="692"/>
    <cellStyle name="Standard 8 2 6 2" xfId="1494"/>
    <cellStyle name="Standard 8 2 6 2 2" xfId="3855"/>
    <cellStyle name="Standard 8 2 6 2 2 2" xfId="7058"/>
    <cellStyle name="Standard 8 2 6 2 3" xfId="5457"/>
    <cellStyle name="Standard 8 2 6 3" xfId="3054"/>
    <cellStyle name="Standard 8 2 6 3 2" xfId="6258"/>
    <cellStyle name="Standard 8 2 6 4" xfId="4657"/>
    <cellStyle name="Standard 8 2 6_Kat 2" xfId="2351"/>
    <cellStyle name="Standard 8 2 7" xfId="372"/>
    <cellStyle name="Standard 8 2 7 2" xfId="1174"/>
    <cellStyle name="Standard 8 2 7 2 2" xfId="3535"/>
    <cellStyle name="Standard 8 2 7 2 2 2" xfId="6738"/>
    <cellStyle name="Standard 8 2 7 2 3" xfId="5137"/>
    <cellStyle name="Standard 8 2 7 3" xfId="2734"/>
    <cellStyle name="Standard 8 2 7 3 2" xfId="5938"/>
    <cellStyle name="Standard 8 2 7 4" xfId="4337"/>
    <cellStyle name="Standard 8 2 7_Kat 2" xfId="2352"/>
    <cellStyle name="Standard 8 2 8" xfId="854"/>
    <cellStyle name="Standard 8 2 8 2" xfId="3215"/>
    <cellStyle name="Standard 8 2 8 2 2" xfId="6418"/>
    <cellStyle name="Standard 8 2 8 3" xfId="4817"/>
    <cellStyle name="Standard 8 2 9" xfId="2414"/>
    <cellStyle name="Standard 8 2 9 2" xfId="5618"/>
    <cellStyle name="Standard 8 2_Kat 2" xfId="2333"/>
    <cellStyle name="Standard 8 3" xfId="72"/>
    <cellStyle name="Standard 8 3 2" xfId="152"/>
    <cellStyle name="Standard 8 3 2 2" xfId="312"/>
    <cellStyle name="Standard 8 3 2 2 2" xfId="792"/>
    <cellStyle name="Standard 8 3 2 2 2 2" xfId="1594"/>
    <cellStyle name="Standard 8 3 2 2 2 2 2" xfId="3955"/>
    <cellStyle name="Standard 8 3 2 2 2 2 2 2" xfId="7158"/>
    <cellStyle name="Standard 8 3 2 2 2 2 3" xfId="5557"/>
    <cellStyle name="Standard 8 3 2 2 2 3" xfId="3154"/>
    <cellStyle name="Standard 8 3 2 2 2 3 2" xfId="6358"/>
    <cellStyle name="Standard 8 3 2 2 2 4" xfId="4757"/>
    <cellStyle name="Standard 8 3 2 2 2_Kat 2" xfId="2356"/>
    <cellStyle name="Standard 8 3 2 2 3" xfId="1114"/>
    <cellStyle name="Standard 8 3 2 2 3 2" xfId="3475"/>
    <cellStyle name="Standard 8 3 2 2 3 2 2" xfId="6678"/>
    <cellStyle name="Standard 8 3 2 2 3 3" xfId="5077"/>
    <cellStyle name="Standard 8 3 2 2 4" xfId="2674"/>
    <cellStyle name="Standard 8 3 2 2 4 2" xfId="5878"/>
    <cellStyle name="Standard 8 3 2 2 5" xfId="4277"/>
    <cellStyle name="Standard 8 3 2 2_Kat 2" xfId="2355"/>
    <cellStyle name="Standard 8 3 2 3" xfId="472"/>
    <cellStyle name="Standard 8 3 2 3 2" xfId="1274"/>
    <cellStyle name="Standard 8 3 2 3 2 2" xfId="3635"/>
    <cellStyle name="Standard 8 3 2 3 2 2 2" xfId="6838"/>
    <cellStyle name="Standard 8 3 2 3 2 3" xfId="5237"/>
    <cellStyle name="Standard 8 3 2 3 3" xfId="2834"/>
    <cellStyle name="Standard 8 3 2 3 3 2" xfId="6038"/>
    <cellStyle name="Standard 8 3 2 3 4" xfId="4437"/>
    <cellStyle name="Standard 8 3 2 3_Kat 2" xfId="2357"/>
    <cellStyle name="Standard 8 3 2 4" xfId="954"/>
    <cellStyle name="Standard 8 3 2 4 2" xfId="3315"/>
    <cellStyle name="Standard 8 3 2 4 2 2" xfId="6518"/>
    <cellStyle name="Standard 8 3 2 4 3" xfId="4917"/>
    <cellStyle name="Standard 8 3 2 5" xfId="2514"/>
    <cellStyle name="Standard 8 3 2 5 2" xfId="5718"/>
    <cellStyle name="Standard 8 3 2 6" xfId="4117"/>
    <cellStyle name="Standard 8 3 2_Kat 2" xfId="2354"/>
    <cellStyle name="Standard 8 3 3" xfId="232"/>
    <cellStyle name="Standard 8 3 3 2" xfId="552"/>
    <cellStyle name="Standard 8 3 3 2 2" xfId="1354"/>
    <cellStyle name="Standard 8 3 3 2 2 2" xfId="3715"/>
    <cellStyle name="Standard 8 3 3 2 2 2 2" xfId="6918"/>
    <cellStyle name="Standard 8 3 3 2 2 3" xfId="5317"/>
    <cellStyle name="Standard 8 3 3 2 3" xfId="2914"/>
    <cellStyle name="Standard 8 3 3 2 3 2" xfId="6118"/>
    <cellStyle name="Standard 8 3 3 2 4" xfId="4517"/>
    <cellStyle name="Standard 8 3 3 2_Kat 2" xfId="2359"/>
    <cellStyle name="Standard 8 3 3 3" xfId="1034"/>
    <cellStyle name="Standard 8 3 3 3 2" xfId="3395"/>
    <cellStyle name="Standard 8 3 3 3 2 2" xfId="6598"/>
    <cellStyle name="Standard 8 3 3 3 3" xfId="4997"/>
    <cellStyle name="Standard 8 3 3 4" xfId="2594"/>
    <cellStyle name="Standard 8 3 3 4 2" xfId="5798"/>
    <cellStyle name="Standard 8 3 3 5" xfId="4197"/>
    <cellStyle name="Standard 8 3 3_Kat 2" xfId="2358"/>
    <cellStyle name="Standard 8 3 4" xfId="632"/>
    <cellStyle name="Standard 8 3 4 2" xfId="1434"/>
    <cellStyle name="Standard 8 3 4 2 2" xfId="3795"/>
    <cellStyle name="Standard 8 3 4 2 2 2" xfId="6998"/>
    <cellStyle name="Standard 8 3 4 2 3" xfId="5397"/>
    <cellStyle name="Standard 8 3 4 3" xfId="2994"/>
    <cellStyle name="Standard 8 3 4 3 2" xfId="6198"/>
    <cellStyle name="Standard 8 3 4 4" xfId="4597"/>
    <cellStyle name="Standard 8 3 4_Kat 2" xfId="2360"/>
    <cellStyle name="Standard 8 3 5" xfId="712"/>
    <cellStyle name="Standard 8 3 5 2" xfId="1514"/>
    <cellStyle name="Standard 8 3 5 2 2" xfId="3875"/>
    <cellStyle name="Standard 8 3 5 2 2 2" xfId="7078"/>
    <cellStyle name="Standard 8 3 5 2 3" xfId="5477"/>
    <cellStyle name="Standard 8 3 5 3" xfId="3074"/>
    <cellStyle name="Standard 8 3 5 3 2" xfId="6278"/>
    <cellStyle name="Standard 8 3 5 4" xfId="4677"/>
    <cellStyle name="Standard 8 3 5_Kat 2" xfId="2361"/>
    <cellStyle name="Standard 8 3 6" xfId="392"/>
    <cellStyle name="Standard 8 3 6 2" xfId="1194"/>
    <cellStyle name="Standard 8 3 6 2 2" xfId="3555"/>
    <cellStyle name="Standard 8 3 6 2 2 2" xfId="6758"/>
    <cellStyle name="Standard 8 3 6 2 3" xfId="5157"/>
    <cellStyle name="Standard 8 3 6 3" xfId="2754"/>
    <cellStyle name="Standard 8 3 6 3 2" xfId="5958"/>
    <cellStyle name="Standard 8 3 6 4" xfId="4357"/>
    <cellStyle name="Standard 8 3 6_Kat 2" xfId="2362"/>
    <cellStyle name="Standard 8 3 7" xfId="874"/>
    <cellStyle name="Standard 8 3 7 2" xfId="3235"/>
    <cellStyle name="Standard 8 3 7 2 2" xfId="6438"/>
    <cellStyle name="Standard 8 3 7 3" xfId="4837"/>
    <cellStyle name="Standard 8 3 8" xfId="2434"/>
    <cellStyle name="Standard 8 3 8 2" xfId="5638"/>
    <cellStyle name="Standard 8 3 9" xfId="4037"/>
    <cellStyle name="Standard 8 3_Kat 2" xfId="2353"/>
    <cellStyle name="Standard 8 4" xfId="112"/>
    <cellStyle name="Standard 8 4 2" xfId="272"/>
    <cellStyle name="Standard 8 4 2 2" xfId="752"/>
    <cellStyle name="Standard 8 4 2 2 2" xfId="1554"/>
    <cellStyle name="Standard 8 4 2 2 2 2" xfId="3915"/>
    <cellStyle name="Standard 8 4 2 2 2 2 2" xfId="7118"/>
    <cellStyle name="Standard 8 4 2 2 2 3" xfId="5517"/>
    <cellStyle name="Standard 8 4 2 2 3" xfId="3114"/>
    <cellStyle name="Standard 8 4 2 2 3 2" xfId="6318"/>
    <cellStyle name="Standard 8 4 2 2 4" xfId="4717"/>
    <cellStyle name="Standard 8 4 2 2_Kat 2" xfId="2365"/>
    <cellStyle name="Standard 8 4 2 3" xfId="1074"/>
    <cellStyle name="Standard 8 4 2 3 2" xfId="3435"/>
    <cellStyle name="Standard 8 4 2 3 2 2" xfId="6638"/>
    <cellStyle name="Standard 8 4 2 3 3" xfId="5037"/>
    <cellStyle name="Standard 8 4 2 4" xfId="2634"/>
    <cellStyle name="Standard 8 4 2 4 2" xfId="5838"/>
    <cellStyle name="Standard 8 4 2 5" xfId="4237"/>
    <cellStyle name="Standard 8 4 2_Kat 2" xfId="2364"/>
    <cellStyle name="Standard 8 4 3" xfId="432"/>
    <cellStyle name="Standard 8 4 3 2" xfId="1234"/>
    <cellStyle name="Standard 8 4 3 2 2" xfId="3595"/>
    <cellStyle name="Standard 8 4 3 2 2 2" xfId="6798"/>
    <cellStyle name="Standard 8 4 3 2 3" xfId="5197"/>
    <cellStyle name="Standard 8 4 3 3" xfId="2794"/>
    <cellStyle name="Standard 8 4 3 3 2" xfId="5998"/>
    <cellStyle name="Standard 8 4 3 4" xfId="4397"/>
    <cellStyle name="Standard 8 4 3_Kat 2" xfId="2366"/>
    <cellStyle name="Standard 8 4 4" xfId="914"/>
    <cellStyle name="Standard 8 4 4 2" xfId="3275"/>
    <cellStyle name="Standard 8 4 4 2 2" xfId="6478"/>
    <cellStyle name="Standard 8 4 4 3" xfId="4877"/>
    <cellStyle name="Standard 8 4 5" xfId="2474"/>
    <cellStyle name="Standard 8 4 5 2" xfId="5678"/>
    <cellStyle name="Standard 8 4 6" xfId="4077"/>
    <cellStyle name="Standard 8 4_Kat 2" xfId="2363"/>
    <cellStyle name="Standard 8 5" xfId="192"/>
    <cellStyle name="Standard 8 5 2" xfId="512"/>
    <cellStyle name="Standard 8 5 2 2" xfId="1314"/>
    <cellStyle name="Standard 8 5 2 2 2" xfId="3675"/>
    <cellStyle name="Standard 8 5 2 2 2 2" xfId="6878"/>
    <cellStyle name="Standard 8 5 2 2 3" xfId="5277"/>
    <cellStyle name="Standard 8 5 2 3" xfId="2874"/>
    <cellStyle name="Standard 8 5 2 3 2" xfId="6078"/>
    <cellStyle name="Standard 8 5 2 4" xfId="4477"/>
    <cellStyle name="Standard 8 5 2_Kat 2" xfId="2368"/>
    <cellStyle name="Standard 8 5 3" xfId="994"/>
    <cellStyle name="Standard 8 5 3 2" xfId="3355"/>
    <cellStyle name="Standard 8 5 3 2 2" xfId="6558"/>
    <cellStyle name="Standard 8 5 3 3" xfId="4957"/>
    <cellStyle name="Standard 8 5 4" xfId="2554"/>
    <cellStyle name="Standard 8 5 4 2" xfId="5758"/>
    <cellStyle name="Standard 8 5 5" xfId="4157"/>
    <cellStyle name="Standard 8 5_Kat 2" xfId="2367"/>
    <cellStyle name="Standard 8 6" xfId="592"/>
    <cellStyle name="Standard 8 6 2" xfId="1394"/>
    <cellStyle name="Standard 8 6 2 2" xfId="3755"/>
    <cellStyle name="Standard 8 6 2 2 2" xfId="6958"/>
    <cellStyle name="Standard 8 6 2 3" xfId="5357"/>
    <cellStyle name="Standard 8 6 3" xfId="2954"/>
    <cellStyle name="Standard 8 6 3 2" xfId="6158"/>
    <cellStyle name="Standard 8 6 4" xfId="4557"/>
    <cellStyle name="Standard 8 6_Kat 2" xfId="2369"/>
    <cellStyle name="Standard 8 7" xfId="672"/>
    <cellStyle name="Standard 8 7 2" xfId="1474"/>
    <cellStyle name="Standard 8 7 2 2" xfId="3835"/>
    <cellStyle name="Standard 8 7 2 2 2" xfId="7038"/>
    <cellStyle name="Standard 8 7 2 3" xfId="5437"/>
    <cellStyle name="Standard 8 7 3" xfId="3034"/>
    <cellStyle name="Standard 8 7 3 2" xfId="6238"/>
    <cellStyle name="Standard 8 7 4" xfId="4637"/>
    <cellStyle name="Standard 8 7_Kat 2" xfId="2370"/>
    <cellStyle name="Standard 8 8" xfId="352"/>
    <cellStyle name="Standard 8 8 2" xfId="1154"/>
    <cellStyle name="Standard 8 8 2 2" xfId="3515"/>
    <cellStyle name="Standard 8 8 2 2 2" xfId="6718"/>
    <cellStyle name="Standard 8 8 2 3" xfId="5117"/>
    <cellStyle name="Standard 8 8 3" xfId="2714"/>
    <cellStyle name="Standard 8 8 3 2" xfId="5918"/>
    <cellStyle name="Standard 8 8 4" xfId="4317"/>
    <cellStyle name="Standard 8 8_Kat 2" xfId="2371"/>
    <cellStyle name="Standard 8 9" xfId="834"/>
    <cellStyle name="Standard 8 9 2" xfId="3195"/>
    <cellStyle name="Standard 8 9 2 2" xfId="6398"/>
    <cellStyle name="Standard 8 9 3" xfId="4797"/>
    <cellStyle name="Standard 8_Kat 2" xfId="2332"/>
    <cellStyle name="Standard 9" xfId="31"/>
    <cellStyle name="Standard_Kat 2" xfId="6"/>
  </cellStyles>
  <dxfs count="1193">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ont>
        <strike val="0"/>
      </font>
      <fill>
        <patternFill>
          <bgColor rgb="FFE3DE00"/>
        </patternFill>
      </fill>
    </dxf>
    <dxf>
      <fill>
        <patternFill>
          <bgColor rgb="FF92D050"/>
        </patternFill>
      </fill>
    </dxf>
    <dxf>
      <fill>
        <patternFill>
          <bgColor rgb="FF00B0F0"/>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ont>
        <strike val="0"/>
      </font>
      <fill>
        <patternFill>
          <bgColor rgb="FFE3DE00"/>
        </patternFill>
      </fill>
    </dxf>
    <dxf>
      <fill>
        <patternFill>
          <bgColor rgb="FF92D050"/>
        </patternFill>
      </fill>
    </dxf>
    <dxf>
      <fill>
        <patternFill>
          <bgColor rgb="FF00B0F0"/>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ont>
        <strike val="0"/>
      </font>
      <fill>
        <patternFill>
          <bgColor rgb="FFE3DE00"/>
        </patternFill>
      </fill>
    </dxf>
    <dxf>
      <fill>
        <patternFill>
          <bgColor rgb="FF92D050"/>
        </patternFill>
      </fill>
    </dxf>
    <dxf>
      <fill>
        <patternFill>
          <bgColor theme="3"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rgb="FFFFC000"/>
        </patternFill>
      </fill>
    </dxf>
    <dxf>
      <fill>
        <patternFill>
          <bgColor rgb="FFE3DE00"/>
        </patternFill>
      </fill>
    </dxf>
    <dxf>
      <fill>
        <patternFill>
          <bgColor rgb="FF92D050"/>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theme="5" tint="0.39994506668294322"/>
        </patternFill>
      </fill>
    </dxf>
    <dxf>
      <fill>
        <patternFill>
          <bgColor rgb="FFE3DE00"/>
        </patternFill>
      </fill>
    </dxf>
    <dxf>
      <fill>
        <patternFill>
          <bgColor rgb="FF92D050"/>
        </patternFill>
      </fill>
    </dxf>
    <dxf>
      <fill>
        <patternFill>
          <bgColor rgb="FFC00000"/>
        </patternFill>
      </fill>
    </dxf>
    <dxf>
      <fill>
        <patternFill>
          <bgColor rgb="FFE3DE00"/>
        </patternFill>
      </fill>
    </dxf>
    <dxf>
      <fill>
        <patternFill>
          <bgColor rgb="FF92D050"/>
        </patternFill>
      </fill>
    </dxf>
    <dxf>
      <fill>
        <patternFill>
          <bgColor rgb="FFC00000"/>
        </patternFill>
      </fill>
    </dxf>
  </dxfs>
  <tableStyles count="0" defaultTableStyle="TableStyleMedium9" defaultPivotStyle="PivotStyleLight16"/>
  <colors>
    <mruColors>
      <color rgb="FFF4EE00"/>
      <color rgb="FFC0C0C0"/>
      <color rgb="FF969696"/>
      <color rgb="FFE3DE00"/>
      <color rgb="FFF0EA00"/>
      <color rgb="FF000000"/>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externalLink" Target="externalLinks/externalLink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calcChain" Target="calcChain.xml"/><Relationship Id="rId5" Type="http://schemas.openxmlformats.org/officeDocument/2006/relationships/worksheet" Target="worksheets/sheet5.xml"/><Relationship Id="rId10"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styles" Target="styles.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kreis-vg.de\dfs\user\61306\Umleitungen\Desktop\Kopie%20von%20Planeingabe%20H+H%20Priorit&#228;tenliste%2022-25%20Stand%2001.09.202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samt"/>
      <sheetName val="Kat 1"/>
      <sheetName val="Kat 2"/>
      <sheetName val="Kat 3"/>
      <sheetName val="Einzahlungen"/>
      <sheetName val="Produkte"/>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printerSettings" Target="../printerSettings/printerSettings2.bin"/><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_rels/sheet2.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printerSettings" Target="../printerSettings/printerSettings3.bin"/></Relationships>
</file>

<file path=xl/worksheets/_rels/sheet3.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printerSettings" Target="../printerSettings/printerSettings5.bin"/></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printerSettings" Target="../printerSettings/printerSettings7.bin"/></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10.bin"/><Relationship Id="rId1" Type="http://schemas.openxmlformats.org/officeDocument/2006/relationships/printerSettings" Target="../printerSettings/printerSettings9.bin"/></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12.bin"/><Relationship Id="rId1" Type="http://schemas.openxmlformats.org/officeDocument/2006/relationships/printerSettings" Target="../printerSettings/printerSettings11.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N38"/>
  <sheetViews>
    <sheetView tabSelected="1" workbookViewId="0">
      <selection activeCell="A9" sqref="A9"/>
    </sheetView>
  </sheetViews>
  <sheetFormatPr baseColWidth="10" defaultColWidth="11.42578125" defaultRowHeight="12.75" x14ac:dyDescent="0.2"/>
  <cols>
    <col min="1" max="1" width="41.28515625" style="2" customWidth="1"/>
    <col min="2" max="3" width="23.42578125" style="2" customWidth="1"/>
    <col min="4" max="4" width="16" style="2" customWidth="1"/>
    <col min="5" max="9" width="14.42578125" style="2" customWidth="1"/>
    <col min="10" max="10" width="15.28515625" style="2" customWidth="1"/>
    <col min="11" max="11" width="16.140625" style="2" customWidth="1"/>
    <col min="12" max="12" width="13.42578125" style="2" hidden="1" customWidth="1"/>
    <col min="13" max="13" width="14.28515625" style="2" hidden="1" customWidth="1"/>
    <col min="14" max="14" width="23.42578125" style="2" customWidth="1"/>
    <col min="15" max="16384" width="11.42578125" style="2"/>
  </cols>
  <sheetData>
    <row r="1" spans="1:13" ht="26.25" thickBot="1" x14ac:dyDescent="0.25">
      <c r="A1" s="9"/>
      <c r="B1" s="208" t="s">
        <v>12</v>
      </c>
      <c r="C1" s="209" t="s">
        <v>13</v>
      </c>
      <c r="D1" s="210" t="s">
        <v>42</v>
      </c>
      <c r="E1" s="211" t="s">
        <v>43</v>
      </c>
      <c r="F1" s="210" t="s">
        <v>44</v>
      </c>
      <c r="G1" s="209" t="s">
        <v>45</v>
      </c>
      <c r="H1" s="210" t="s">
        <v>46</v>
      </c>
      <c r="I1" s="209" t="s">
        <v>47</v>
      </c>
      <c r="J1" s="210" t="s">
        <v>49</v>
      </c>
      <c r="K1" s="209" t="s">
        <v>50</v>
      </c>
      <c r="L1" s="7" t="s">
        <v>122</v>
      </c>
      <c r="M1" s="8" t="s">
        <v>123</v>
      </c>
    </row>
    <row r="2" spans="1:13" x14ac:dyDescent="0.2">
      <c r="A2" s="205" t="s">
        <v>4</v>
      </c>
      <c r="B2" s="197">
        <f t="shared" ref="B2:C4" si="0">SUM(D2,F2,H2,J2)</f>
        <v>248594800</v>
      </c>
      <c r="C2" s="206">
        <f t="shared" si="0"/>
        <v>287345600</v>
      </c>
      <c r="D2" s="276">
        <f>'Kat 1'!M35</f>
        <v>87150900</v>
      </c>
      <c r="E2" s="277">
        <f>'Kat 1'!N35</f>
        <v>105135900</v>
      </c>
      <c r="F2" s="207">
        <f>'Kat 1'!O35</f>
        <v>83845800</v>
      </c>
      <c r="G2" s="206">
        <f>'Kat 1'!P35</f>
        <v>90808600</v>
      </c>
      <c r="H2" s="207">
        <f>'Kat 1'!Q35</f>
        <v>75568100</v>
      </c>
      <c r="I2" s="206">
        <f>'Kat 1'!R35</f>
        <v>83821100</v>
      </c>
      <c r="J2" s="207">
        <f>'Kat 1'!S35</f>
        <v>2030000</v>
      </c>
      <c r="K2" s="206">
        <f>'Kat 1'!T35</f>
        <v>7580000</v>
      </c>
      <c r="L2" s="26" t="e">
        <f>'Kat 1'!#REF!</f>
        <v>#REF!</v>
      </c>
      <c r="M2" s="26" t="e">
        <f>'Kat 1'!#REF!</f>
        <v>#REF!</v>
      </c>
    </row>
    <row r="3" spans="1:13" x14ac:dyDescent="0.2">
      <c r="A3" s="202" t="s">
        <v>5</v>
      </c>
      <c r="B3" s="188">
        <f t="shared" si="0"/>
        <v>0</v>
      </c>
      <c r="C3" s="191">
        <f t="shared" si="0"/>
        <v>975500</v>
      </c>
      <c r="D3" s="229">
        <f>'Kat 2'!N49</f>
        <v>0</v>
      </c>
      <c r="E3" s="278">
        <f>'Kat 2'!O49</f>
        <v>400800</v>
      </c>
      <c r="F3" s="190">
        <f>'Kat 2'!P49</f>
        <v>0</v>
      </c>
      <c r="G3" s="191">
        <f>'Kat 2'!Q49</f>
        <v>248000</v>
      </c>
      <c r="H3" s="190">
        <f>'Kat 2'!R49</f>
        <v>0</v>
      </c>
      <c r="I3" s="191">
        <f>'Kat 2'!S49</f>
        <v>206000</v>
      </c>
      <c r="J3" s="190">
        <f>'Kat 2'!T49</f>
        <v>0</v>
      </c>
      <c r="K3" s="191">
        <f>'Kat 2'!U49</f>
        <v>120700</v>
      </c>
      <c r="L3" s="27">
        <f>'Kat 2'!V49</f>
        <v>0</v>
      </c>
      <c r="M3" s="27">
        <f>'Kat 2'!W49</f>
        <v>0</v>
      </c>
    </row>
    <row r="4" spans="1:13" ht="13.5" thickBot="1" x14ac:dyDescent="0.25">
      <c r="A4" s="203" t="s">
        <v>6</v>
      </c>
      <c r="B4" s="200">
        <f t="shared" si="0"/>
        <v>48324500</v>
      </c>
      <c r="C4" s="193">
        <f t="shared" si="0"/>
        <v>158545000</v>
      </c>
      <c r="D4" s="195">
        <f>'Kat 3'!O86</f>
        <v>2250500</v>
      </c>
      <c r="E4" s="279">
        <f>'Kat 3'!P86</f>
        <v>16615000</v>
      </c>
      <c r="F4" s="195">
        <f>'Kat 3'!Q86</f>
        <v>5325500</v>
      </c>
      <c r="G4" s="193">
        <f>'Kat 3'!R86</f>
        <v>32475000</v>
      </c>
      <c r="H4" s="195">
        <f>'Kat 3'!S86</f>
        <v>19123000</v>
      </c>
      <c r="I4" s="193">
        <f>'Kat 3'!T86</f>
        <v>59620000</v>
      </c>
      <c r="J4" s="195">
        <f>'Kat 3'!U86</f>
        <v>21625500</v>
      </c>
      <c r="K4" s="193">
        <f>'Kat 3'!V86</f>
        <v>49835000</v>
      </c>
      <c r="L4" s="28" t="e">
        <f>'Kat 3'!#REF!</f>
        <v>#REF!</v>
      </c>
      <c r="M4" s="28" t="e">
        <f>'Kat 3'!#REF!</f>
        <v>#REF!</v>
      </c>
    </row>
    <row r="5" spans="1:13" s="6" customFormat="1" ht="22.5" customHeight="1" thickBot="1" x14ac:dyDescent="0.25">
      <c r="A5" s="204" t="s">
        <v>28</v>
      </c>
      <c r="B5" s="189">
        <f>SUM(B2:B4)</f>
        <v>296919300</v>
      </c>
      <c r="C5" s="187">
        <f t="shared" ref="C5:M5" si="1">SUM(C2:C4)</f>
        <v>446866100</v>
      </c>
      <c r="D5" s="194">
        <f t="shared" si="1"/>
        <v>89401400</v>
      </c>
      <c r="E5" s="196">
        <f t="shared" si="1"/>
        <v>122151700</v>
      </c>
      <c r="F5" s="194">
        <f t="shared" si="1"/>
        <v>89171300</v>
      </c>
      <c r="G5" s="187">
        <f t="shared" si="1"/>
        <v>123531600</v>
      </c>
      <c r="H5" s="194">
        <f>'Kat 3'!S86</f>
        <v>19123000</v>
      </c>
      <c r="I5" s="187">
        <f t="shared" si="1"/>
        <v>143647100</v>
      </c>
      <c r="J5" s="194">
        <f t="shared" si="1"/>
        <v>23655500</v>
      </c>
      <c r="K5" s="187">
        <f t="shared" si="1"/>
        <v>57535700</v>
      </c>
      <c r="L5" s="24" t="e">
        <f t="shared" si="1"/>
        <v>#REF!</v>
      </c>
      <c r="M5" s="25" t="e">
        <f t="shared" si="1"/>
        <v>#REF!</v>
      </c>
    </row>
    <row r="6" spans="1:13" x14ac:dyDescent="0.2">
      <c r="A6" s="205" t="s">
        <v>7</v>
      </c>
      <c r="B6" s="198">
        <f t="shared" ref="B6:C8" si="2">SUM(D6,F6,H6,J6)</f>
        <v>0</v>
      </c>
      <c r="C6" s="199">
        <f t="shared" si="2"/>
        <v>0</v>
      </c>
      <c r="D6" s="223">
        <v>0</v>
      </c>
      <c r="E6" s="280">
        <v>0</v>
      </c>
      <c r="F6" s="223">
        <v>0</v>
      </c>
      <c r="G6" s="280">
        <v>0</v>
      </c>
      <c r="H6" s="223">
        <v>0</v>
      </c>
      <c r="I6" s="280">
        <v>0</v>
      </c>
      <c r="J6" s="223">
        <v>0</v>
      </c>
      <c r="K6" s="199">
        <v>0</v>
      </c>
      <c r="L6" s="183"/>
      <c r="M6" s="9"/>
    </row>
    <row r="7" spans="1:13" x14ac:dyDescent="0.2">
      <c r="A7" s="202" t="s">
        <v>112</v>
      </c>
      <c r="B7" s="190">
        <f t="shared" ref="B7" si="3">SUM(D7,F7,H7,J7)</f>
        <v>28336000</v>
      </c>
      <c r="C7" s="191">
        <f t="shared" ref="C7" si="4">SUM(E7,G7,I7,K7)</f>
        <v>0</v>
      </c>
      <c r="D7" s="229">
        <f>9436000</f>
        <v>9436000</v>
      </c>
      <c r="E7" s="230">
        <v>0</v>
      </c>
      <c r="F7" s="229">
        <v>6300000</v>
      </c>
      <c r="G7" s="230">
        <v>0</v>
      </c>
      <c r="H7" s="229">
        <v>6300000</v>
      </c>
      <c r="I7" s="230">
        <v>0</v>
      </c>
      <c r="J7" s="229">
        <v>6300000</v>
      </c>
      <c r="K7" s="191">
        <v>0</v>
      </c>
      <c r="L7" s="183"/>
      <c r="M7" s="9"/>
    </row>
    <row r="8" spans="1:13" x14ac:dyDescent="0.2">
      <c r="A8" s="202" t="s">
        <v>8</v>
      </c>
      <c r="B8" s="190">
        <f t="shared" si="2"/>
        <v>0</v>
      </c>
      <c r="C8" s="191">
        <f t="shared" si="2"/>
        <v>0</v>
      </c>
      <c r="D8" s="229"/>
      <c r="E8" s="230"/>
      <c r="F8" s="229"/>
      <c r="G8" s="230"/>
      <c r="H8" s="229">
        <f>Einzahlungen!I15</f>
        <v>0</v>
      </c>
      <c r="I8" s="230"/>
      <c r="J8" s="229">
        <f>Einzahlungen!J15</f>
        <v>0</v>
      </c>
      <c r="K8" s="191"/>
      <c r="L8" s="183"/>
      <c r="M8" s="9"/>
    </row>
    <row r="9" spans="1:13" x14ac:dyDescent="0.2">
      <c r="A9" s="203" t="s">
        <v>629</v>
      </c>
      <c r="B9" s="192">
        <f>SUM(D9,F9,H9,J9)</f>
        <v>17790300</v>
      </c>
      <c r="C9" s="193">
        <f>SUM(E9,G9,I9,K9)</f>
        <v>0</v>
      </c>
      <c r="D9" s="195">
        <f>8070000+1800000</f>
        <v>9870000</v>
      </c>
      <c r="E9" s="193"/>
      <c r="F9" s="195">
        <v>7920300</v>
      </c>
      <c r="G9" s="193"/>
      <c r="H9" s="195"/>
      <c r="I9" s="193"/>
      <c r="J9" s="195"/>
      <c r="K9" s="212"/>
      <c r="L9" s="183"/>
      <c r="M9" s="9"/>
    </row>
    <row r="10" spans="1:13" x14ac:dyDescent="0.2">
      <c r="A10" s="203" t="s">
        <v>646</v>
      </c>
      <c r="B10" s="192"/>
      <c r="C10" s="193"/>
      <c r="D10" s="195">
        <f>1904300</f>
        <v>1904300</v>
      </c>
      <c r="E10" s="193"/>
      <c r="F10" s="195">
        <v>0</v>
      </c>
      <c r="G10" s="193"/>
      <c r="H10" s="195"/>
      <c r="I10" s="193"/>
      <c r="J10" s="195"/>
      <c r="K10" s="212"/>
      <c r="L10" s="183"/>
      <c r="M10" s="9"/>
    </row>
    <row r="11" spans="1:13" x14ac:dyDescent="0.2">
      <c r="A11" s="422" t="s">
        <v>700</v>
      </c>
      <c r="B11" s="195"/>
      <c r="C11" s="193"/>
      <c r="D11" s="195">
        <f>5000000-190000+160000</f>
        <v>4970000</v>
      </c>
      <c r="E11" s="193"/>
      <c r="F11" s="195">
        <f>5000000-2085000+3000000-160000</f>
        <v>5755000</v>
      </c>
      <c r="G11" s="193"/>
      <c r="H11" s="195"/>
      <c r="I11" s="193"/>
      <c r="J11" s="195"/>
      <c r="K11" s="193"/>
      <c r="L11" s="183"/>
      <c r="M11" s="9"/>
    </row>
    <row r="12" spans="1:13" x14ac:dyDescent="0.2">
      <c r="A12" s="203" t="s">
        <v>641</v>
      </c>
      <c r="B12" s="192"/>
      <c r="C12" s="212"/>
      <c r="D12" s="195">
        <f>1000000+1500000</f>
        <v>2500000</v>
      </c>
      <c r="E12" s="212"/>
      <c r="F12" s="192">
        <f>1530000+1850000</f>
        <v>3380000</v>
      </c>
      <c r="G12" s="212"/>
      <c r="H12" s="192"/>
      <c r="I12" s="212"/>
      <c r="J12" s="192"/>
      <c r="K12" s="212"/>
      <c r="L12" s="183"/>
      <c r="M12" s="9"/>
    </row>
    <row r="13" spans="1:13" s="6" customFormat="1" ht="22.5" customHeight="1" thickBot="1" x14ac:dyDescent="0.25">
      <c r="A13" s="204" t="s">
        <v>29</v>
      </c>
      <c r="B13" s="194">
        <f t="shared" ref="B13:K13" si="5">SUM(B5:B12)</f>
        <v>343045600</v>
      </c>
      <c r="C13" s="187">
        <f t="shared" si="5"/>
        <v>446866100</v>
      </c>
      <c r="D13" s="194">
        <f t="shared" si="5"/>
        <v>118081700</v>
      </c>
      <c r="E13" s="187">
        <f t="shared" si="5"/>
        <v>122151700</v>
      </c>
      <c r="F13" s="194">
        <f t="shared" si="5"/>
        <v>112526600</v>
      </c>
      <c r="G13" s="187">
        <f t="shared" si="5"/>
        <v>123531600</v>
      </c>
      <c r="H13" s="194">
        <f t="shared" si="5"/>
        <v>25423000</v>
      </c>
      <c r="I13" s="187">
        <f t="shared" si="5"/>
        <v>143647100</v>
      </c>
      <c r="J13" s="194">
        <f t="shared" si="5"/>
        <v>29955500</v>
      </c>
      <c r="K13" s="187">
        <f t="shared" si="5"/>
        <v>57535700</v>
      </c>
      <c r="L13" s="22" t="e">
        <f t="shared" ref="L13:M13" si="6">SUM(L5:L12)</f>
        <v>#REF!</v>
      </c>
      <c r="M13" s="23" t="e">
        <f t="shared" si="6"/>
        <v>#REF!</v>
      </c>
    </row>
    <row r="14" spans="1:13" x14ac:dyDescent="0.2">
      <c r="A14" s="110"/>
      <c r="B14" s="12"/>
      <c r="C14" s="13"/>
      <c r="D14" s="13"/>
      <c r="E14" s="13"/>
      <c r="F14" s="13"/>
      <c r="G14" s="13"/>
      <c r="H14" s="13"/>
      <c r="I14" s="13"/>
      <c r="J14" s="13"/>
      <c r="K14" s="13"/>
    </row>
    <row r="15" spans="1:13" ht="13.5" thickBot="1" x14ac:dyDescent="0.25"/>
    <row r="16" spans="1:13" ht="13.5" thickBot="1" x14ac:dyDescent="0.25">
      <c r="D16" s="4"/>
      <c r="E16" s="219">
        <v>2022</v>
      </c>
      <c r="F16" s="4"/>
      <c r="G16" s="219">
        <v>2023</v>
      </c>
      <c r="H16" s="4"/>
      <c r="I16" s="219">
        <v>2024</v>
      </c>
      <c r="J16" s="4"/>
      <c r="K16" s="219">
        <v>2025</v>
      </c>
      <c r="L16" s="4"/>
      <c r="M16" s="3" t="s">
        <v>121</v>
      </c>
    </row>
    <row r="17" spans="1:14" x14ac:dyDescent="0.2">
      <c r="A17" s="201" t="s">
        <v>9</v>
      </c>
      <c r="B17" s="198"/>
      <c r="C17" s="213"/>
      <c r="D17" s="199"/>
      <c r="E17" s="216">
        <f>E2-D2</f>
        <v>17985000</v>
      </c>
      <c r="F17" s="215"/>
      <c r="G17" s="216">
        <f>G2-F2</f>
        <v>6962800</v>
      </c>
      <c r="H17" s="215"/>
      <c r="I17" s="216">
        <f>I2-H2</f>
        <v>8253000</v>
      </c>
      <c r="J17" s="215"/>
      <c r="K17" s="216">
        <f>K2-J2</f>
        <v>5550000</v>
      </c>
      <c r="L17" s="15"/>
      <c r="M17" s="14" t="e">
        <f>M2-L2</f>
        <v>#REF!</v>
      </c>
    </row>
    <row r="18" spans="1:14" x14ac:dyDescent="0.2">
      <c r="A18" s="202" t="s">
        <v>10</v>
      </c>
      <c r="B18" s="190"/>
      <c r="C18" s="184"/>
      <c r="D18" s="191"/>
      <c r="E18" s="214">
        <f>E3-D3</f>
        <v>400800</v>
      </c>
      <c r="F18" s="214"/>
      <c r="G18" s="214">
        <f>G3-F3</f>
        <v>248000</v>
      </c>
      <c r="H18" s="214"/>
      <c r="I18" s="214">
        <f>I3-H3</f>
        <v>206000</v>
      </c>
      <c r="J18" s="214"/>
      <c r="K18" s="214">
        <f>K3-J3</f>
        <v>120700</v>
      </c>
      <c r="L18" s="17"/>
      <c r="M18" s="16">
        <f>M3-L3</f>
        <v>0</v>
      </c>
    </row>
    <row r="19" spans="1:14" ht="13.5" thickBot="1" x14ac:dyDescent="0.25">
      <c r="A19" s="203" t="s">
        <v>11</v>
      </c>
      <c r="B19" s="195"/>
      <c r="C19" s="185"/>
      <c r="D19" s="193"/>
      <c r="E19" s="217">
        <f>E4-D4</f>
        <v>14364500</v>
      </c>
      <c r="F19" s="217"/>
      <c r="G19" s="217">
        <f>G4-F4</f>
        <v>27149500</v>
      </c>
      <c r="H19" s="217"/>
      <c r="I19" s="217">
        <f>I4-H4</f>
        <v>40497000</v>
      </c>
      <c r="J19" s="217"/>
      <c r="K19" s="217">
        <f>K4-J4</f>
        <v>28209500</v>
      </c>
      <c r="L19" s="19"/>
      <c r="M19" s="18" t="e">
        <f>M4-L4</f>
        <v>#REF!</v>
      </c>
    </row>
    <row r="20" spans="1:14" ht="13.5" thickBot="1" x14ac:dyDescent="0.25">
      <c r="A20" s="204" t="s">
        <v>41</v>
      </c>
      <c r="B20" s="194"/>
      <c r="C20" s="186"/>
      <c r="D20" s="187"/>
      <c r="E20" s="218">
        <f>SUM(E17:E19)</f>
        <v>32750300</v>
      </c>
      <c r="F20" s="218"/>
      <c r="G20" s="218">
        <f>SUM(G17:G19)</f>
        <v>34360300</v>
      </c>
      <c r="H20" s="218"/>
      <c r="I20" s="218">
        <f>SUM(I17:I19)</f>
        <v>48956000</v>
      </c>
      <c r="J20" s="218"/>
      <c r="K20" s="218">
        <f>SUM(K17:K19)</f>
        <v>33880200</v>
      </c>
      <c r="L20" s="11"/>
      <c r="M20" s="10" t="e">
        <f>SUM(M17:M19)</f>
        <v>#REF!</v>
      </c>
    </row>
    <row r="21" spans="1:14" x14ac:dyDescent="0.2">
      <c r="A21" s="109"/>
      <c r="B21" s="5"/>
      <c r="C21" s="5"/>
      <c r="D21" s="5"/>
      <c r="E21" s="12"/>
      <c r="F21" s="12"/>
      <c r="G21" s="12"/>
      <c r="H21" s="12"/>
      <c r="I21" s="12"/>
      <c r="J21" s="12"/>
      <c r="K21" s="12"/>
    </row>
    <row r="22" spans="1:14" x14ac:dyDescent="0.2">
      <c r="A22" s="110"/>
      <c r="B22" s="293"/>
      <c r="C22" s="293"/>
      <c r="D22" s="110"/>
      <c r="E22" s="294"/>
      <c r="F22" s="294"/>
      <c r="G22" s="294"/>
      <c r="H22" s="294"/>
      <c r="I22" s="294"/>
      <c r="J22" s="294"/>
      <c r="K22" s="294"/>
    </row>
    <row r="23" spans="1:14" x14ac:dyDescent="0.2">
      <c r="A23" s="295" t="s">
        <v>20</v>
      </c>
      <c r="B23" s="296"/>
      <c r="C23" s="296"/>
      <c r="D23" s="296"/>
      <c r="E23" s="296">
        <f>D6+D7+D8+D9+D10+D12+D2-E2</f>
        <v>5725300</v>
      </c>
      <c r="F23" s="296"/>
      <c r="G23" s="296">
        <f>F6+F7+F8+F9+F10+F12+F2-G2</f>
        <v>10637500</v>
      </c>
      <c r="H23" s="296"/>
      <c r="I23" s="296"/>
      <c r="J23" s="296"/>
      <c r="K23" s="296"/>
    </row>
    <row r="24" spans="1:14" x14ac:dyDescent="0.2">
      <c r="A24" s="297" t="s">
        <v>35</v>
      </c>
      <c r="B24" s="298"/>
      <c r="C24" s="298"/>
      <c r="D24" s="299"/>
      <c r="E24" s="299">
        <f>E3</f>
        <v>400800</v>
      </c>
      <c r="F24" s="299"/>
      <c r="G24" s="299">
        <f>G3</f>
        <v>248000</v>
      </c>
      <c r="H24" s="299"/>
      <c r="I24" s="299"/>
      <c r="J24" s="299"/>
      <c r="K24" s="299"/>
      <c r="N24" s="21"/>
    </row>
    <row r="25" spans="1:14" x14ac:dyDescent="0.2">
      <c r="A25" s="300" t="s">
        <v>36</v>
      </c>
      <c r="B25" s="301"/>
      <c r="C25" s="301"/>
      <c r="D25" s="302"/>
      <c r="E25" s="302">
        <f>E23-E24</f>
        <v>5324500</v>
      </c>
      <c r="F25" s="302"/>
      <c r="G25" s="302">
        <f>G23-G24</f>
        <v>10389500</v>
      </c>
      <c r="H25" s="302"/>
      <c r="I25" s="302"/>
      <c r="J25" s="302"/>
      <c r="K25" s="302"/>
      <c r="N25" s="21"/>
    </row>
    <row r="26" spans="1:14" s="1" customFormat="1" x14ac:dyDescent="0.2">
      <c r="A26" s="303"/>
      <c r="B26" s="304"/>
      <c r="C26" s="304"/>
      <c r="D26" s="304"/>
      <c r="E26" s="304"/>
      <c r="F26" s="304"/>
      <c r="G26" s="304"/>
      <c r="H26" s="304"/>
      <c r="I26" s="304"/>
      <c r="J26" s="304"/>
      <c r="K26" s="304"/>
    </row>
    <row r="27" spans="1:14" x14ac:dyDescent="0.2">
      <c r="A27" s="305"/>
      <c r="B27" s="305"/>
      <c r="C27" s="305"/>
      <c r="D27" s="305"/>
      <c r="E27" s="305"/>
      <c r="F27" s="305"/>
      <c r="G27" s="305"/>
      <c r="H27" s="305"/>
      <c r="I27" s="305"/>
      <c r="J27" s="305"/>
      <c r="K27" s="305"/>
    </row>
    <row r="28" spans="1:14" x14ac:dyDescent="0.2">
      <c r="A28" s="2" t="s">
        <v>24</v>
      </c>
      <c r="E28" s="20"/>
      <c r="F28" s="20"/>
    </row>
    <row r="29" spans="1:14" ht="113.25" customHeight="1" x14ac:dyDescent="0.2">
      <c r="A29" s="6" t="s">
        <v>4</v>
      </c>
      <c r="B29" s="424" t="s">
        <v>23</v>
      </c>
      <c r="C29" s="425"/>
      <c r="D29" s="425"/>
      <c r="F29" s="231"/>
      <c r="G29" s="234"/>
      <c r="H29" s="220"/>
      <c r="I29" s="220"/>
      <c r="J29" s="401"/>
    </row>
    <row r="30" spans="1:14" x14ac:dyDescent="0.2">
      <c r="A30" s="306"/>
      <c r="F30" s="232"/>
      <c r="G30" s="232"/>
      <c r="H30" s="220"/>
      <c r="I30" s="220"/>
      <c r="J30" s="220"/>
    </row>
    <row r="31" spans="1:14" ht="81.75" customHeight="1" x14ac:dyDescent="0.2">
      <c r="A31" s="6" t="s">
        <v>5</v>
      </c>
      <c r="B31" s="424" t="s">
        <v>48</v>
      </c>
      <c r="C31" s="425"/>
      <c r="D31" s="425"/>
      <c r="F31" s="233"/>
      <c r="G31" s="234"/>
      <c r="H31" s="220"/>
      <c r="I31" s="220"/>
      <c r="J31" s="220"/>
    </row>
    <row r="32" spans="1:14" x14ac:dyDescent="0.2">
      <c r="A32" s="306"/>
      <c r="F32" s="220"/>
      <c r="G32" s="220"/>
      <c r="H32" s="220"/>
      <c r="I32" s="220"/>
      <c r="J32" s="220"/>
    </row>
    <row r="33" spans="1:10" ht="42" customHeight="1" x14ac:dyDescent="0.2">
      <c r="A33" s="6" t="s">
        <v>6</v>
      </c>
      <c r="B33" s="424" t="s">
        <v>22</v>
      </c>
      <c r="C33" s="425"/>
      <c r="D33" s="425"/>
      <c r="F33" s="220"/>
      <c r="G33" s="220"/>
      <c r="H33" s="220"/>
      <c r="I33" s="220"/>
      <c r="J33" s="220"/>
    </row>
    <row r="34" spans="1:10" x14ac:dyDescent="0.2">
      <c r="F34" s="220"/>
      <c r="G34" s="220"/>
      <c r="H34" s="220"/>
      <c r="I34" s="220"/>
      <c r="J34" s="220"/>
    </row>
    <row r="35" spans="1:10" x14ac:dyDescent="0.2">
      <c r="F35" s="220"/>
      <c r="G35" s="220"/>
      <c r="H35" s="220"/>
      <c r="I35" s="220"/>
      <c r="J35" s="220"/>
    </row>
    <row r="36" spans="1:10" x14ac:dyDescent="0.2">
      <c r="A36" s="2" t="s">
        <v>37</v>
      </c>
      <c r="F36" s="220"/>
      <c r="G36" s="220"/>
      <c r="H36" s="220"/>
      <c r="I36" s="220"/>
      <c r="J36" s="220"/>
    </row>
    <row r="37" spans="1:10" x14ac:dyDescent="0.2">
      <c r="F37" s="220"/>
      <c r="G37" s="220"/>
      <c r="H37" s="220"/>
      <c r="I37" s="220"/>
      <c r="J37" s="220"/>
    </row>
    <row r="38" spans="1:10" x14ac:dyDescent="0.2">
      <c r="F38" s="220"/>
      <c r="G38" s="220"/>
      <c r="H38" s="220"/>
      <c r="I38" s="220"/>
      <c r="J38" s="220"/>
    </row>
  </sheetData>
  <sheetProtection algorithmName="SHA-512" hashValue="9twxt5J2d7mjaOhZ755DGzLkLanpfag0Lh48D2NCYn0NPvifEmTNHZQsxwP8Yxem4sqIfQSyHSLvvd6f5O+2Xg==" saltValue="SeJJTGex2PNuat1Lia9GUQ==" spinCount="100000" sheet="1" objects="1" scenarios="1" selectLockedCells="1"/>
  <customSheetViews>
    <customSheetView guid="{DDB149D1-98B3-4233-B23A-7A407F4FB8C1}" fitToPage="1" hiddenColumns="1">
      <selection activeCell="A9" sqref="A9"/>
      <pageMargins left="0.70866141732283472" right="0.51181102362204722" top="0.74803149606299213" bottom="0.74803149606299213" header="0.31496062992125984" footer="0.31496062992125984"/>
      <pageSetup paperSize="8" scale="96" orientation="landscape" r:id="rId1"/>
      <headerFooter>
        <oddHeader>&amp;RZusammenfassung Einzahlungen und Auszahlungen 2022 - 2025</oddHeader>
        <oddFooter>&amp;LStand: &amp;D&amp;Calle Werte in Euro&amp;RSeite &amp;P von &amp;N</oddFooter>
      </headerFooter>
    </customSheetView>
  </customSheetViews>
  <mergeCells count="3">
    <mergeCell ref="B29:D29"/>
    <mergeCell ref="B31:D31"/>
    <mergeCell ref="B33:D33"/>
  </mergeCells>
  <pageMargins left="0.70866141732283472" right="0.51181102362204722" top="0.74803149606299213" bottom="0.74803149606299213" header="0.31496062992125984" footer="0.31496062992125984"/>
  <pageSetup paperSize="8" scale="96" orientation="landscape" r:id="rId2"/>
  <headerFooter>
    <oddHeader>&amp;RZusammenfassung Einzahlungen und Auszahlungen 2022 - 2025</oddHeader>
    <oddFooter>&amp;LStand: &amp;D&amp;Calle Werte in Euro&amp;RSeite &amp;P von &amp;N</oddFooter>
  </headerFooter>
  <legacyDrawing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HD202"/>
  <sheetViews>
    <sheetView showGridLines="0" zoomScaleNormal="100" zoomScaleSheetLayoutView="85" zoomScalePageLayoutView="85" workbookViewId="0">
      <pane xSplit="10" ySplit="1" topLeftCell="K2" activePane="bottomRight" state="frozen"/>
      <selection activeCell="H28" sqref="H28"/>
      <selection pane="topRight" activeCell="H28" sqref="H28"/>
      <selection pane="bottomLeft" activeCell="H28" sqref="H28"/>
      <selection pane="bottomRight" activeCell="B8" sqref="B8"/>
    </sheetView>
  </sheetViews>
  <sheetFormatPr baseColWidth="10" defaultColWidth="11.42578125" defaultRowHeight="12.75" x14ac:dyDescent="0.2"/>
  <cols>
    <col min="1" max="1" width="8.5703125" style="37" customWidth="1"/>
    <col min="2" max="2" width="10.140625" style="37" customWidth="1"/>
    <col min="3" max="4" width="10.140625" style="37" hidden="1" customWidth="1"/>
    <col min="5" max="6" width="10.140625" style="125" hidden="1" customWidth="1"/>
    <col min="7" max="7" width="14.5703125" style="37" customWidth="1"/>
    <col min="8" max="8" width="22.140625" style="113" customWidth="1"/>
    <col min="9" max="9" width="27" style="38" customWidth="1"/>
    <col min="10" max="10" width="47" style="38" hidden="1" customWidth="1"/>
    <col min="11" max="11" width="13" style="271" customWidth="1"/>
    <col min="12" max="12" width="13" style="118" customWidth="1"/>
    <col min="13" max="20" width="12.7109375" style="33" customWidth="1"/>
    <col min="21" max="21" width="12.7109375" style="33" customWidth="1" collapsed="1"/>
    <col min="22" max="24" width="12.7109375" style="33" customWidth="1"/>
    <col min="25" max="16384" width="11.42578125" style="33"/>
  </cols>
  <sheetData>
    <row r="1" spans="1:212" s="30" customFormat="1" ht="91.5" customHeight="1" x14ac:dyDescent="0.2">
      <c r="A1" s="237" t="s">
        <v>1</v>
      </c>
      <c r="B1" s="237" t="s">
        <v>2</v>
      </c>
      <c r="C1" s="237" t="s">
        <v>380</v>
      </c>
      <c r="D1" s="237" t="s">
        <v>379</v>
      </c>
      <c r="E1" s="238" t="s">
        <v>382</v>
      </c>
      <c r="F1" s="238" t="s">
        <v>383</v>
      </c>
      <c r="G1" s="237" t="s">
        <v>0</v>
      </c>
      <c r="H1" s="239" t="s">
        <v>39</v>
      </c>
      <c r="I1" s="240" t="s">
        <v>26</v>
      </c>
      <c r="J1" s="242" t="s">
        <v>27</v>
      </c>
      <c r="K1" s="252" t="s">
        <v>621</v>
      </c>
      <c r="L1" s="252" t="s">
        <v>620</v>
      </c>
      <c r="M1" s="162" t="s">
        <v>42</v>
      </c>
      <c r="N1" s="164" t="s">
        <v>43</v>
      </c>
      <c r="O1" s="164" t="s">
        <v>44</v>
      </c>
      <c r="P1" s="164" t="s">
        <v>45</v>
      </c>
      <c r="Q1" s="164" t="s">
        <v>46</v>
      </c>
      <c r="R1" s="164" t="s">
        <v>47</v>
      </c>
      <c r="S1" s="164" t="s">
        <v>49</v>
      </c>
      <c r="T1" s="163" t="s">
        <v>50</v>
      </c>
      <c r="U1" s="162" t="s">
        <v>623</v>
      </c>
      <c r="V1" s="163" t="s">
        <v>624</v>
      </c>
      <c r="W1" s="164" t="s">
        <v>455</v>
      </c>
      <c r="X1" s="163" t="s">
        <v>456</v>
      </c>
    </row>
    <row r="2" spans="1:212" s="130" customFormat="1" ht="22.5" x14ac:dyDescent="0.2">
      <c r="A2" s="132" t="s">
        <v>372</v>
      </c>
      <c r="B2" s="133">
        <v>2170108</v>
      </c>
      <c r="C2" s="133">
        <v>6814201</v>
      </c>
      <c r="D2" s="133">
        <v>7852200</v>
      </c>
      <c r="E2" s="134">
        <v>960022</v>
      </c>
      <c r="F2" s="134">
        <v>2331110</v>
      </c>
      <c r="G2" s="394" t="s">
        <v>381</v>
      </c>
      <c r="H2" s="135" t="str">
        <f>VLOOKUP(B2,Produkte!$A$1:$B$250,2,0)</f>
        <v>Schlossgymnasium Gützkow</v>
      </c>
      <c r="I2" s="135" t="s">
        <v>96</v>
      </c>
      <c r="J2" s="228" t="s">
        <v>97</v>
      </c>
      <c r="K2" s="269">
        <f>M2+O2+Q2+S2</f>
        <v>2964200</v>
      </c>
      <c r="L2" s="253">
        <f>N2+P2+R2+T2</f>
        <v>3112200</v>
      </c>
      <c r="M2" s="177">
        <v>1250000</v>
      </c>
      <c r="N2" s="139">
        <v>1556100</v>
      </c>
      <c r="O2" s="138">
        <v>1714200</v>
      </c>
      <c r="P2" s="139">
        <v>1556100</v>
      </c>
      <c r="Q2" s="138">
        <v>0</v>
      </c>
      <c r="R2" s="139">
        <v>0</v>
      </c>
      <c r="S2" s="138">
        <v>0</v>
      </c>
      <c r="T2" s="139">
        <v>0</v>
      </c>
      <c r="U2" s="221">
        <f>Gesamt!D6+Gesamt!D7+Gesamt!D8+Gesamt!D9+Gesamt!D10+Gesamt!D11+Gesamt!D12+'Kat 1'!M2-'Kat 1'!N2</f>
        <v>28374200</v>
      </c>
      <c r="V2" s="222">
        <f>Gesamt!F6+Gesamt!F7+Gesamt!F8+Gesamt!F9+Gesamt!F10+Gesamt!F11+Gesamt!F12+'Kat 1'!O2-'Kat 1'!P2</f>
        <v>23513400</v>
      </c>
      <c r="W2" s="140">
        <v>0</v>
      </c>
      <c r="X2" s="402">
        <v>0</v>
      </c>
    </row>
    <row r="3" spans="1:212" s="130" customFormat="1" ht="101.25" x14ac:dyDescent="0.2">
      <c r="A3" s="132">
        <v>10</v>
      </c>
      <c r="B3" s="133">
        <v>1260000</v>
      </c>
      <c r="C3" s="133">
        <v>6814200</v>
      </c>
      <c r="D3" s="133">
        <v>7844100</v>
      </c>
      <c r="E3" s="134">
        <v>190001</v>
      </c>
      <c r="F3" s="134">
        <v>2331010</v>
      </c>
      <c r="G3" s="394" t="s">
        <v>396</v>
      </c>
      <c r="H3" s="135" t="str">
        <f>VLOOKUP(B3,Produkte!$A$1:$B$250,2,0)</f>
        <v>Brandschutz</v>
      </c>
      <c r="I3" s="135" t="s">
        <v>54</v>
      </c>
      <c r="J3" s="228" t="s">
        <v>55</v>
      </c>
      <c r="K3" s="269">
        <f t="shared" ref="K3:K36" si="0">M3+O3+Q3+S3</f>
        <v>3000000</v>
      </c>
      <c r="L3" s="151">
        <f t="shared" ref="L3:L34" si="1">N3+P3+R3+T3</f>
        <v>3000000</v>
      </c>
      <c r="M3" s="177">
        <v>750000</v>
      </c>
      <c r="N3" s="139">
        <v>750000</v>
      </c>
      <c r="O3" s="138">
        <v>750000</v>
      </c>
      <c r="P3" s="139">
        <v>750000</v>
      </c>
      <c r="Q3" s="138">
        <v>750000</v>
      </c>
      <c r="R3" s="139">
        <v>750000</v>
      </c>
      <c r="S3" s="138">
        <v>750000</v>
      </c>
      <c r="T3" s="139">
        <v>750000</v>
      </c>
      <c r="U3" s="221">
        <f>U2+M3-N3</f>
        <v>28374200</v>
      </c>
      <c r="V3" s="222">
        <f>V2+O3-P3</f>
        <v>23513400</v>
      </c>
      <c r="W3" s="140">
        <v>0</v>
      </c>
      <c r="X3" s="402">
        <v>0</v>
      </c>
    </row>
    <row r="4" spans="1:212" s="120" customFormat="1" ht="49.5" customHeight="1" x14ac:dyDescent="0.2">
      <c r="A4" s="165">
        <v>10</v>
      </c>
      <c r="B4" s="131">
        <v>1260103</v>
      </c>
      <c r="C4" s="131" t="s">
        <v>378</v>
      </c>
      <c r="D4" s="131">
        <v>7857100</v>
      </c>
      <c r="E4" s="166">
        <v>8214</v>
      </c>
      <c r="F4" s="131" t="s">
        <v>378</v>
      </c>
      <c r="G4" s="395" t="s">
        <v>654</v>
      </c>
      <c r="H4" s="167" t="str">
        <f>VLOOKUP(B4,Produkte!$A$1:$B$250,2,0)</f>
        <v>Feuerwehrtechnische Zentralen</v>
      </c>
      <c r="I4" s="168" t="s">
        <v>57</v>
      </c>
      <c r="J4" s="243" t="s">
        <v>58</v>
      </c>
      <c r="K4" s="269">
        <f t="shared" si="0"/>
        <v>0</v>
      </c>
      <c r="L4" s="151">
        <f t="shared" si="1"/>
        <v>20000</v>
      </c>
      <c r="M4" s="177">
        <v>0</v>
      </c>
      <c r="N4" s="139">
        <v>20000</v>
      </c>
      <c r="O4" s="136">
        <v>0</v>
      </c>
      <c r="P4" s="139">
        <v>0</v>
      </c>
      <c r="Q4" s="136">
        <v>0</v>
      </c>
      <c r="R4" s="139">
        <v>0</v>
      </c>
      <c r="S4" s="136">
        <v>0</v>
      </c>
      <c r="T4" s="139">
        <v>0</v>
      </c>
      <c r="U4" s="221">
        <f t="shared" ref="U4:U18" si="2">U3+M4-N4</f>
        <v>28354200</v>
      </c>
      <c r="V4" s="222">
        <f t="shared" ref="V4:V18" si="3">V3+O4-P4</f>
        <v>23513400</v>
      </c>
      <c r="W4" s="140">
        <v>0</v>
      </c>
      <c r="X4" s="272">
        <v>0</v>
      </c>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391"/>
      <c r="DG4" s="391"/>
      <c r="DH4" s="391"/>
      <c r="DI4" s="391"/>
      <c r="DJ4" s="391"/>
      <c r="DK4" s="391"/>
      <c r="DL4" s="391"/>
      <c r="DM4" s="391"/>
      <c r="DN4" s="391"/>
      <c r="DO4" s="391"/>
      <c r="DP4" s="391"/>
      <c r="DQ4" s="391"/>
      <c r="DR4" s="391"/>
      <c r="DS4" s="391"/>
      <c r="DT4" s="391"/>
      <c r="DU4" s="391"/>
      <c r="DV4" s="391"/>
      <c r="DW4" s="391"/>
      <c r="DX4" s="391"/>
      <c r="DY4" s="391"/>
      <c r="DZ4" s="391"/>
      <c r="EA4" s="391"/>
      <c r="EB4" s="391"/>
      <c r="EC4" s="391"/>
      <c r="ED4" s="391"/>
      <c r="EE4" s="391"/>
      <c r="EF4" s="391"/>
      <c r="EG4" s="391"/>
      <c r="EH4" s="391"/>
      <c r="EI4" s="391"/>
      <c r="EJ4" s="391"/>
      <c r="EK4" s="391"/>
      <c r="EL4" s="391"/>
      <c r="EM4" s="391"/>
      <c r="EN4" s="391"/>
      <c r="EO4" s="391"/>
      <c r="EP4" s="391"/>
      <c r="EQ4" s="391"/>
      <c r="ER4" s="391"/>
      <c r="ES4" s="391"/>
      <c r="ET4" s="391"/>
      <c r="EU4" s="391"/>
      <c r="EV4" s="391"/>
      <c r="EW4" s="391"/>
      <c r="EX4" s="391"/>
      <c r="EY4" s="391"/>
      <c r="EZ4" s="391"/>
      <c r="FA4" s="391"/>
      <c r="FB4" s="391"/>
      <c r="FC4" s="391"/>
      <c r="FD4" s="391"/>
      <c r="FE4" s="391"/>
      <c r="FF4" s="391"/>
      <c r="FG4" s="391"/>
      <c r="FH4" s="391"/>
      <c r="FI4" s="391"/>
      <c r="FJ4" s="391"/>
      <c r="FK4" s="391"/>
      <c r="FL4" s="391"/>
      <c r="FM4" s="391"/>
      <c r="FN4" s="391"/>
      <c r="FO4" s="391"/>
      <c r="FP4" s="391"/>
      <c r="FQ4" s="391"/>
      <c r="FR4" s="391"/>
      <c r="FS4" s="391"/>
      <c r="FT4" s="391"/>
      <c r="FU4" s="391"/>
      <c r="FV4" s="391"/>
      <c r="FW4" s="391"/>
      <c r="FX4" s="391"/>
      <c r="FY4" s="391"/>
      <c r="FZ4" s="391"/>
      <c r="GA4" s="391"/>
      <c r="GB4" s="391"/>
      <c r="GC4" s="391"/>
      <c r="GD4" s="391"/>
      <c r="GE4" s="391"/>
      <c r="GF4" s="391"/>
      <c r="GG4" s="391"/>
      <c r="GH4" s="391"/>
      <c r="GI4" s="391"/>
      <c r="GJ4" s="391"/>
      <c r="GK4" s="391"/>
      <c r="GL4" s="391"/>
      <c r="GM4" s="391"/>
      <c r="GN4" s="391"/>
      <c r="GO4" s="391"/>
      <c r="GP4" s="391"/>
      <c r="GQ4" s="391"/>
      <c r="GR4" s="391"/>
      <c r="GS4" s="391"/>
      <c r="GT4" s="391"/>
      <c r="GU4" s="391"/>
      <c r="GV4" s="391"/>
      <c r="GW4" s="391"/>
      <c r="GX4" s="391"/>
      <c r="GY4" s="391"/>
      <c r="GZ4" s="391"/>
      <c r="HA4" s="391"/>
      <c r="HB4" s="391"/>
      <c r="HC4" s="391"/>
      <c r="HD4" s="391"/>
    </row>
    <row r="5" spans="1:212" s="235" customFormat="1" ht="11.25" x14ac:dyDescent="0.2">
      <c r="A5" s="132" t="s">
        <v>375</v>
      </c>
      <c r="B5" s="133">
        <v>5730108</v>
      </c>
      <c r="C5" s="133" t="s">
        <v>410</v>
      </c>
      <c r="D5" s="133">
        <v>7815100</v>
      </c>
      <c r="E5" s="134">
        <v>199000</v>
      </c>
      <c r="F5" s="134" t="s">
        <v>378</v>
      </c>
      <c r="G5" s="395" t="s">
        <v>406</v>
      </c>
      <c r="H5" s="135" t="str">
        <f>VLOOKUP(B5,Produkte!$A$1:$B$250,2,0)</f>
        <v>Breitbandausbau</v>
      </c>
      <c r="I5" s="135" t="s">
        <v>374</v>
      </c>
      <c r="J5" s="228" t="s">
        <v>378</v>
      </c>
      <c r="K5" s="269">
        <f t="shared" si="0"/>
        <v>220182000</v>
      </c>
      <c r="L5" s="151">
        <f t="shared" si="1"/>
        <v>220182000</v>
      </c>
      <c r="M5" s="177">
        <v>75344400</v>
      </c>
      <c r="N5" s="139">
        <v>75344400</v>
      </c>
      <c r="O5" s="136">
        <v>70439500</v>
      </c>
      <c r="P5" s="139">
        <v>70439500</v>
      </c>
      <c r="Q5" s="136">
        <v>74118100</v>
      </c>
      <c r="R5" s="139">
        <v>74118100</v>
      </c>
      <c r="S5" s="136">
        <v>280000</v>
      </c>
      <c r="T5" s="139">
        <v>280000</v>
      </c>
      <c r="U5" s="221">
        <f t="shared" si="2"/>
        <v>28354200</v>
      </c>
      <c r="V5" s="222">
        <f t="shared" si="3"/>
        <v>23513400</v>
      </c>
      <c r="W5" s="140">
        <v>0</v>
      </c>
      <c r="X5" s="405">
        <v>0</v>
      </c>
      <c r="Y5" s="398"/>
      <c r="Z5" s="398"/>
      <c r="AA5" s="398"/>
      <c r="AB5" s="398"/>
      <c r="AC5" s="398"/>
      <c r="AD5" s="398"/>
      <c r="AE5" s="398"/>
      <c r="AF5" s="398"/>
      <c r="AG5" s="398"/>
      <c r="AH5" s="398"/>
      <c r="AI5" s="398"/>
      <c r="AJ5" s="398"/>
      <c r="AK5" s="398"/>
      <c r="AL5" s="398"/>
      <c r="AM5" s="398"/>
      <c r="AN5" s="398"/>
      <c r="AO5" s="398"/>
      <c r="AP5" s="398"/>
      <c r="AQ5" s="398"/>
      <c r="AR5" s="398"/>
      <c r="AS5" s="398"/>
      <c r="AT5" s="398"/>
      <c r="AU5" s="398"/>
      <c r="AV5" s="398"/>
      <c r="AW5" s="398"/>
      <c r="AX5" s="398"/>
      <c r="AY5" s="398"/>
      <c r="AZ5" s="398"/>
      <c r="BA5" s="398"/>
      <c r="BB5" s="398"/>
      <c r="BC5" s="398"/>
      <c r="BD5" s="398"/>
      <c r="BE5" s="398"/>
      <c r="BF5" s="398"/>
      <c r="BG5" s="398"/>
      <c r="BH5" s="398"/>
      <c r="BI5" s="398"/>
      <c r="BJ5" s="398"/>
      <c r="BK5" s="398"/>
      <c r="BL5" s="398"/>
      <c r="BM5" s="398"/>
      <c r="BN5" s="398"/>
      <c r="BO5" s="398"/>
      <c r="BP5" s="398"/>
      <c r="BQ5" s="398"/>
      <c r="BR5" s="398"/>
      <c r="BS5" s="398"/>
      <c r="BT5" s="398"/>
      <c r="BU5" s="398"/>
      <c r="BV5" s="398"/>
      <c r="BW5" s="398"/>
      <c r="BX5" s="398"/>
      <c r="BY5" s="398"/>
      <c r="BZ5" s="398"/>
      <c r="CA5" s="398"/>
      <c r="CB5" s="398"/>
      <c r="CC5" s="398"/>
      <c r="CD5" s="398"/>
      <c r="CE5" s="398"/>
      <c r="CF5" s="398"/>
      <c r="CG5" s="398"/>
      <c r="CH5" s="398"/>
      <c r="CI5" s="398"/>
      <c r="CJ5" s="398"/>
      <c r="CK5" s="398"/>
      <c r="CL5" s="398"/>
      <c r="CM5" s="398"/>
      <c r="CN5" s="398"/>
      <c r="CO5" s="398"/>
      <c r="CP5" s="398"/>
      <c r="CQ5" s="398"/>
      <c r="CR5" s="398"/>
      <c r="CS5" s="398"/>
      <c r="CT5" s="398"/>
      <c r="CU5" s="398"/>
      <c r="CV5" s="398"/>
      <c r="CW5" s="398"/>
      <c r="CX5" s="398"/>
      <c r="CY5" s="398"/>
      <c r="CZ5" s="398"/>
      <c r="DA5" s="398"/>
      <c r="DB5" s="398"/>
      <c r="DC5" s="398"/>
      <c r="DD5" s="398"/>
      <c r="DE5" s="398"/>
      <c r="DF5" s="398"/>
      <c r="DG5" s="398"/>
      <c r="DH5" s="398"/>
      <c r="DI5" s="398"/>
      <c r="DJ5" s="398"/>
      <c r="DK5" s="398"/>
      <c r="DL5" s="398"/>
      <c r="DM5" s="398"/>
      <c r="DN5" s="398"/>
      <c r="DO5" s="398"/>
      <c r="DP5" s="398"/>
      <c r="DQ5" s="398"/>
      <c r="DR5" s="398"/>
      <c r="DS5" s="398"/>
      <c r="DT5" s="398"/>
      <c r="DU5" s="398"/>
      <c r="DV5" s="398"/>
      <c r="DW5" s="398"/>
      <c r="DX5" s="398"/>
      <c r="DY5" s="398"/>
      <c r="DZ5" s="398"/>
      <c r="EA5" s="398"/>
      <c r="EB5" s="398"/>
      <c r="EC5" s="398"/>
      <c r="ED5" s="398"/>
      <c r="EE5" s="398"/>
      <c r="EF5" s="398"/>
      <c r="EG5" s="398"/>
      <c r="EH5" s="398"/>
      <c r="EI5" s="398"/>
      <c r="EJ5" s="398"/>
      <c r="EK5" s="398"/>
      <c r="EL5" s="398"/>
      <c r="EM5" s="398"/>
      <c r="EN5" s="398"/>
      <c r="EO5" s="398"/>
      <c r="EP5" s="398"/>
      <c r="EQ5" s="398"/>
      <c r="ER5" s="398"/>
      <c r="ES5" s="398"/>
      <c r="ET5" s="398"/>
      <c r="EU5" s="398"/>
      <c r="EV5" s="398"/>
      <c r="EW5" s="398"/>
      <c r="EX5" s="398"/>
      <c r="EY5" s="398"/>
      <c r="EZ5" s="398"/>
      <c r="FA5" s="398"/>
      <c r="FB5" s="398"/>
      <c r="FC5" s="398"/>
      <c r="FD5" s="398"/>
      <c r="FE5" s="398"/>
      <c r="FF5" s="398"/>
      <c r="FG5" s="398"/>
      <c r="FH5" s="398"/>
      <c r="FI5" s="398"/>
      <c r="FJ5" s="398"/>
      <c r="FK5" s="398"/>
      <c r="FL5" s="398"/>
      <c r="FM5" s="398"/>
      <c r="FN5" s="398"/>
      <c r="FO5" s="398"/>
      <c r="FP5" s="398"/>
      <c r="FQ5" s="398"/>
      <c r="FR5" s="398"/>
      <c r="FS5" s="398"/>
      <c r="FT5" s="398"/>
      <c r="FU5" s="398"/>
      <c r="FV5" s="398"/>
      <c r="FW5" s="398"/>
      <c r="FX5" s="398"/>
      <c r="FY5" s="398"/>
      <c r="FZ5" s="398"/>
      <c r="GA5" s="398"/>
      <c r="GB5" s="398"/>
      <c r="GC5" s="398"/>
      <c r="GD5" s="398"/>
      <c r="GE5" s="398"/>
      <c r="GF5" s="398"/>
      <c r="GG5" s="398"/>
      <c r="GH5" s="398"/>
      <c r="GI5" s="398"/>
      <c r="GJ5" s="398"/>
      <c r="GK5" s="398"/>
      <c r="GL5" s="398"/>
      <c r="GM5" s="398"/>
      <c r="GN5" s="398"/>
      <c r="GO5" s="398"/>
      <c r="GP5" s="398"/>
      <c r="GQ5" s="398"/>
      <c r="GR5" s="398"/>
      <c r="GS5" s="398"/>
      <c r="GT5" s="398"/>
      <c r="GU5" s="398"/>
      <c r="GV5" s="398"/>
      <c r="GW5" s="398"/>
      <c r="GX5" s="398"/>
      <c r="GY5" s="398"/>
      <c r="GZ5" s="398"/>
      <c r="HA5" s="398"/>
      <c r="HB5" s="398"/>
      <c r="HC5" s="398"/>
      <c r="HD5" s="398"/>
    </row>
    <row r="6" spans="1:212" s="235" customFormat="1" ht="22.5" x14ac:dyDescent="0.2">
      <c r="A6" s="132" t="s">
        <v>409</v>
      </c>
      <c r="B6" s="133">
        <v>6110000</v>
      </c>
      <c r="C6" s="133" t="s">
        <v>378</v>
      </c>
      <c r="D6" s="133">
        <v>7896000</v>
      </c>
      <c r="E6" s="134" t="s">
        <v>378</v>
      </c>
      <c r="F6" s="134" t="s">
        <v>378</v>
      </c>
      <c r="G6" s="395" t="s">
        <v>417</v>
      </c>
      <c r="H6" s="135" t="str">
        <f>VLOOKUP(B6,Produkte!$A$1:$B$250,2,0)</f>
        <v>Steuern, allgemeine Zuweisungen,</v>
      </c>
      <c r="I6" s="135" t="s">
        <v>411</v>
      </c>
      <c r="J6" s="228" t="s">
        <v>412</v>
      </c>
      <c r="K6" s="269">
        <f t="shared" si="0"/>
        <v>0</v>
      </c>
      <c r="L6" s="151">
        <f t="shared" si="1"/>
        <v>19489900</v>
      </c>
      <c r="M6" s="177">
        <v>0</v>
      </c>
      <c r="N6" s="139">
        <v>8089900</v>
      </c>
      <c r="O6" s="138">
        <v>0</v>
      </c>
      <c r="P6" s="139">
        <v>1400000</v>
      </c>
      <c r="Q6" s="138">
        <v>0</v>
      </c>
      <c r="R6" s="139">
        <v>5000000</v>
      </c>
      <c r="S6" s="138">
        <v>0</v>
      </c>
      <c r="T6" s="139">
        <v>5000000</v>
      </c>
      <c r="U6" s="221">
        <f t="shared" si="2"/>
        <v>20264300</v>
      </c>
      <c r="V6" s="222">
        <f t="shared" si="3"/>
        <v>22113400</v>
      </c>
      <c r="W6" s="140">
        <v>0</v>
      </c>
      <c r="X6" s="405">
        <v>0</v>
      </c>
      <c r="Y6" s="398"/>
      <c r="Z6" s="398"/>
      <c r="AA6" s="398"/>
      <c r="AB6" s="398"/>
      <c r="AC6" s="398"/>
      <c r="AD6" s="398"/>
      <c r="AE6" s="398"/>
      <c r="AF6" s="398"/>
      <c r="AG6" s="398"/>
      <c r="AH6" s="398"/>
      <c r="AI6" s="398"/>
      <c r="AJ6" s="398"/>
      <c r="AK6" s="398"/>
      <c r="AL6" s="398"/>
      <c r="AM6" s="398"/>
      <c r="AN6" s="398"/>
      <c r="AO6" s="398"/>
      <c r="AP6" s="398"/>
      <c r="AQ6" s="398"/>
      <c r="AR6" s="398"/>
      <c r="AS6" s="398"/>
      <c r="AT6" s="398"/>
      <c r="AU6" s="398"/>
      <c r="AV6" s="398"/>
      <c r="AW6" s="398"/>
      <c r="AX6" s="398"/>
      <c r="AY6" s="398"/>
      <c r="AZ6" s="398"/>
      <c r="BA6" s="398"/>
      <c r="BB6" s="398"/>
      <c r="BC6" s="398"/>
      <c r="BD6" s="398"/>
      <c r="BE6" s="398"/>
      <c r="BF6" s="398"/>
      <c r="BG6" s="398"/>
      <c r="BH6" s="398"/>
      <c r="BI6" s="398"/>
      <c r="BJ6" s="398"/>
      <c r="BK6" s="398"/>
      <c r="BL6" s="398"/>
      <c r="BM6" s="398"/>
      <c r="BN6" s="398"/>
      <c r="BO6" s="398"/>
      <c r="BP6" s="398"/>
      <c r="BQ6" s="398"/>
      <c r="BR6" s="398"/>
      <c r="BS6" s="398"/>
      <c r="BT6" s="398"/>
      <c r="BU6" s="398"/>
      <c r="BV6" s="398"/>
      <c r="BW6" s="398"/>
      <c r="BX6" s="398"/>
      <c r="BY6" s="398"/>
      <c r="BZ6" s="398"/>
      <c r="CA6" s="398"/>
      <c r="CB6" s="398"/>
      <c r="CC6" s="398"/>
      <c r="CD6" s="398"/>
      <c r="CE6" s="398"/>
      <c r="CF6" s="398"/>
      <c r="CG6" s="398"/>
      <c r="CH6" s="398"/>
      <c r="CI6" s="398"/>
      <c r="CJ6" s="398"/>
      <c r="CK6" s="398"/>
      <c r="CL6" s="398"/>
      <c r="CM6" s="398"/>
      <c r="CN6" s="398"/>
      <c r="CO6" s="398"/>
      <c r="CP6" s="398"/>
      <c r="CQ6" s="398"/>
      <c r="CR6" s="398"/>
      <c r="CS6" s="398"/>
      <c r="CT6" s="398"/>
      <c r="CU6" s="398"/>
      <c r="CV6" s="398"/>
      <c r="CW6" s="398"/>
      <c r="CX6" s="398"/>
      <c r="CY6" s="398"/>
      <c r="CZ6" s="398"/>
      <c r="DA6" s="398"/>
      <c r="DB6" s="398"/>
      <c r="DC6" s="398"/>
      <c r="DD6" s="398"/>
      <c r="DE6" s="398"/>
      <c r="DF6" s="398"/>
      <c r="DG6" s="398"/>
      <c r="DH6" s="398"/>
      <c r="DI6" s="398"/>
      <c r="DJ6" s="398"/>
      <c r="DK6" s="398"/>
      <c r="DL6" s="398"/>
      <c r="DM6" s="398"/>
      <c r="DN6" s="398"/>
      <c r="DO6" s="398"/>
      <c r="DP6" s="398"/>
      <c r="DQ6" s="398"/>
      <c r="DR6" s="398"/>
      <c r="DS6" s="398"/>
      <c r="DT6" s="398"/>
      <c r="DU6" s="398"/>
      <c r="DV6" s="398"/>
      <c r="DW6" s="398"/>
      <c r="DX6" s="398"/>
      <c r="DY6" s="398"/>
      <c r="DZ6" s="398"/>
      <c r="EA6" s="398"/>
      <c r="EB6" s="398"/>
      <c r="EC6" s="398"/>
      <c r="ED6" s="398"/>
      <c r="EE6" s="398"/>
      <c r="EF6" s="398"/>
      <c r="EG6" s="398"/>
      <c r="EH6" s="398"/>
      <c r="EI6" s="398"/>
      <c r="EJ6" s="398"/>
      <c r="EK6" s="398"/>
      <c r="EL6" s="398"/>
      <c r="EM6" s="398"/>
      <c r="EN6" s="398"/>
      <c r="EO6" s="398"/>
      <c r="EP6" s="398"/>
      <c r="EQ6" s="398"/>
      <c r="ER6" s="398"/>
      <c r="ES6" s="398"/>
      <c r="ET6" s="398"/>
      <c r="EU6" s="398"/>
      <c r="EV6" s="398"/>
      <c r="EW6" s="398"/>
      <c r="EX6" s="398"/>
      <c r="EY6" s="398"/>
      <c r="EZ6" s="398"/>
      <c r="FA6" s="398"/>
      <c r="FB6" s="398"/>
      <c r="FC6" s="398"/>
      <c r="FD6" s="398"/>
      <c r="FE6" s="398"/>
      <c r="FF6" s="398"/>
      <c r="FG6" s="398"/>
      <c r="FH6" s="398"/>
      <c r="FI6" s="398"/>
      <c r="FJ6" s="398"/>
      <c r="FK6" s="398"/>
      <c r="FL6" s="398"/>
      <c r="FM6" s="398"/>
      <c r="FN6" s="398"/>
      <c r="FO6" s="398"/>
      <c r="FP6" s="398"/>
      <c r="FQ6" s="398"/>
      <c r="FR6" s="398"/>
      <c r="FS6" s="398"/>
      <c r="FT6" s="398"/>
      <c r="FU6" s="398"/>
      <c r="FV6" s="398"/>
      <c r="FW6" s="398"/>
      <c r="FX6" s="398"/>
      <c r="FY6" s="398"/>
      <c r="FZ6" s="398"/>
      <c r="GA6" s="398"/>
      <c r="GB6" s="398"/>
      <c r="GC6" s="398"/>
      <c r="GD6" s="398"/>
      <c r="GE6" s="398"/>
      <c r="GF6" s="398"/>
      <c r="GG6" s="398"/>
      <c r="GH6" s="398"/>
      <c r="GI6" s="398"/>
      <c r="GJ6" s="398"/>
      <c r="GK6" s="398"/>
      <c r="GL6" s="398"/>
      <c r="GM6" s="398"/>
      <c r="GN6" s="398"/>
      <c r="GO6" s="398"/>
      <c r="GP6" s="398"/>
      <c r="GQ6" s="398"/>
      <c r="GR6" s="398"/>
      <c r="GS6" s="398"/>
      <c r="GT6" s="398"/>
      <c r="GU6" s="398"/>
      <c r="GV6" s="398"/>
      <c r="GW6" s="398"/>
      <c r="GX6" s="398"/>
      <c r="GY6" s="398"/>
      <c r="GZ6" s="398"/>
      <c r="HA6" s="398"/>
      <c r="HB6" s="398"/>
      <c r="HC6" s="398"/>
      <c r="HD6" s="398"/>
    </row>
    <row r="7" spans="1:212" s="120" customFormat="1" ht="22.5" x14ac:dyDescent="0.2">
      <c r="A7" s="165">
        <v>22</v>
      </c>
      <c r="B7" s="182">
        <v>5420200</v>
      </c>
      <c r="C7" s="134" t="s">
        <v>378</v>
      </c>
      <c r="D7" s="134">
        <v>7852200</v>
      </c>
      <c r="E7" s="134">
        <v>960022</v>
      </c>
      <c r="F7" s="134" t="s">
        <v>378</v>
      </c>
      <c r="G7" s="395" t="s">
        <v>653</v>
      </c>
      <c r="H7" s="168" t="str">
        <f>VLOOKUP(B7,Produkte!$A$1:$B$250,2,0)</f>
        <v>Kreisstraßenmeisterei</v>
      </c>
      <c r="I7" s="168" t="s">
        <v>450</v>
      </c>
      <c r="J7" s="243" t="s">
        <v>449</v>
      </c>
      <c r="K7" s="269">
        <f t="shared" si="0"/>
        <v>0</v>
      </c>
      <c r="L7" s="151">
        <f t="shared" si="1"/>
        <v>350000</v>
      </c>
      <c r="M7" s="177">
        <v>0</v>
      </c>
      <c r="N7" s="139">
        <v>350000</v>
      </c>
      <c r="O7" s="138">
        <v>0</v>
      </c>
      <c r="P7" s="139">
        <v>0</v>
      </c>
      <c r="Q7" s="138">
        <v>0</v>
      </c>
      <c r="R7" s="139">
        <v>0</v>
      </c>
      <c r="S7" s="138">
        <v>0</v>
      </c>
      <c r="T7" s="139">
        <v>0</v>
      </c>
      <c r="U7" s="221">
        <f t="shared" si="2"/>
        <v>19914300</v>
      </c>
      <c r="V7" s="222">
        <f t="shared" si="3"/>
        <v>22113400</v>
      </c>
      <c r="W7" s="140">
        <v>0</v>
      </c>
      <c r="X7" s="405">
        <v>0</v>
      </c>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391"/>
      <c r="DG7" s="391"/>
      <c r="DH7" s="391"/>
      <c r="DI7" s="391"/>
      <c r="DJ7" s="391"/>
      <c r="DK7" s="391"/>
      <c r="DL7" s="391"/>
      <c r="DM7" s="391"/>
      <c r="DN7" s="391"/>
      <c r="DO7" s="391"/>
      <c r="DP7" s="391"/>
      <c r="DQ7" s="391"/>
      <c r="DR7" s="391"/>
      <c r="DS7" s="391"/>
      <c r="DT7" s="391"/>
      <c r="DU7" s="391"/>
      <c r="DV7" s="391"/>
      <c r="DW7" s="391"/>
      <c r="DX7" s="391"/>
      <c r="DY7" s="391"/>
      <c r="DZ7" s="391"/>
      <c r="EA7" s="391"/>
      <c r="EB7" s="391"/>
      <c r="EC7" s="391"/>
      <c r="ED7" s="391"/>
      <c r="EE7" s="391"/>
      <c r="EF7" s="391"/>
      <c r="EG7" s="391"/>
      <c r="EH7" s="391"/>
      <c r="EI7" s="391"/>
      <c r="EJ7" s="391"/>
      <c r="EK7" s="391"/>
      <c r="EL7" s="391"/>
      <c r="EM7" s="391"/>
      <c r="EN7" s="391"/>
      <c r="EO7" s="391"/>
      <c r="EP7" s="391"/>
      <c r="EQ7" s="391"/>
      <c r="ER7" s="391"/>
      <c r="ES7" s="391"/>
      <c r="ET7" s="391"/>
      <c r="EU7" s="391"/>
      <c r="EV7" s="391"/>
      <c r="EW7" s="391"/>
      <c r="EX7" s="391"/>
      <c r="EY7" s="391"/>
      <c r="EZ7" s="391"/>
      <c r="FA7" s="391"/>
      <c r="FB7" s="391"/>
      <c r="FC7" s="391"/>
      <c r="FD7" s="391"/>
      <c r="FE7" s="391"/>
      <c r="FF7" s="391"/>
      <c r="FG7" s="391"/>
      <c r="FH7" s="391"/>
      <c r="FI7" s="391"/>
      <c r="FJ7" s="391"/>
      <c r="FK7" s="391"/>
      <c r="FL7" s="391"/>
      <c r="FM7" s="391"/>
      <c r="FN7" s="391"/>
      <c r="FO7" s="391"/>
      <c r="FP7" s="391"/>
      <c r="FQ7" s="391"/>
      <c r="FR7" s="391"/>
      <c r="FS7" s="391"/>
      <c r="FT7" s="391"/>
      <c r="FU7" s="391"/>
      <c r="FV7" s="391"/>
      <c r="FW7" s="391"/>
      <c r="FX7" s="391"/>
      <c r="FY7" s="391"/>
      <c r="FZ7" s="391"/>
      <c r="GA7" s="391"/>
      <c r="GB7" s="391"/>
      <c r="GC7" s="391"/>
      <c r="GD7" s="391"/>
      <c r="GE7" s="391"/>
      <c r="GF7" s="391"/>
      <c r="GG7" s="391"/>
      <c r="GH7" s="391"/>
      <c r="GI7" s="391"/>
      <c r="GJ7" s="391"/>
      <c r="GK7" s="391"/>
      <c r="GL7" s="391"/>
      <c r="GM7" s="391"/>
      <c r="GN7" s="391"/>
      <c r="GO7" s="391"/>
      <c r="GP7" s="391"/>
      <c r="GQ7" s="391"/>
      <c r="GR7" s="391"/>
      <c r="GS7" s="391"/>
      <c r="GT7" s="391"/>
      <c r="GU7" s="391"/>
      <c r="GV7" s="391"/>
      <c r="GW7" s="391"/>
      <c r="GX7" s="391"/>
      <c r="GY7" s="391"/>
      <c r="GZ7" s="391"/>
      <c r="HA7" s="391"/>
      <c r="HB7" s="391"/>
      <c r="HC7" s="391"/>
      <c r="HD7" s="391"/>
    </row>
    <row r="8" spans="1:212" s="120" customFormat="1" ht="21.75" customHeight="1" x14ac:dyDescent="0.2">
      <c r="A8" s="165" t="s">
        <v>418</v>
      </c>
      <c r="B8" s="182">
        <v>5420200</v>
      </c>
      <c r="C8" s="134" t="s">
        <v>378</v>
      </c>
      <c r="D8" s="134">
        <v>7852200</v>
      </c>
      <c r="E8" s="134">
        <v>960022</v>
      </c>
      <c r="F8" s="134" t="s">
        <v>378</v>
      </c>
      <c r="G8" s="395">
        <v>542020020220002</v>
      </c>
      <c r="H8" s="168" t="str">
        <f>VLOOKUP(B8,Produkte!$A$1:$B$250,2,0)</f>
        <v>Kreisstraßenmeisterei</v>
      </c>
      <c r="I8" s="168" t="s">
        <v>451</v>
      </c>
      <c r="J8" s="243" t="s">
        <v>452</v>
      </c>
      <c r="K8" s="269">
        <f t="shared" si="0"/>
        <v>0</v>
      </c>
      <c r="L8" s="151">
        <f t="shared" si="1"/>
        <v>250000</v>
      </c>
      <c r="M8" s="177"/>
      <c r="N8" s="139">
        <v>0</v>
      </c>
      <c r="O8" s="138">
        <v>0</v>
      </c>
      <c r="P8" s="139">
        <v>150000</v>
      </c>
      <c r="Q8" s="138">
        <v>0</v>
      </c>
      <c r="R8" s="139">
        <v>50000</v>
      </c>
      <c r="S8" s="138">
        <v>0</v>
      </c>
      <c r="T8" s="139">
        <v>50000</v>
      </c>
      <c r="U8" s="221">
        <f t="shared" si="2"/>
        <v>19914300</v>
      </c>
      <c r="V8" s="222">
        <f t="shared" si="3"/>
        <v>21963400</v>
      </c>
      <c r="W8" s="140"/>
      <c r="X8" s="405"/>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391"/>
      <c r="DG8" s="391"/>
      <c r="DH8" s="391"/>
      <c r="DI8" s="391"/>
      <c r="DJ8" s="391"/>
      <c r="DK8" s="391"/>
      <c r="DL8" s="391"/>
      <c r="DM8" s="391"/>
      <c r="DN8" s="391"/>
      <c r="DO8" s="391"/>
      <c r="DP8" s="391"/>
      <c r="DQ8" s="391"/>
      <c r="DR8" s="391"/>
      <c r="DS8" s="391"/>
      <c r="DT8" s="391"/>
      <c r="DU8" s="391"/>
      <c r="DV8" s="391"/>
      <c r="DW8" s="391"/>
      <c r="DX8" s="391"/>
      <c r="DY8" s="391"/>
      <c r="DZ8" s="391"/>
      <c r="EA8" s="391"/>
      <c r="EB8" s="391"/>
      <c r="EC8" s="391"/>
      <c r="ED8" s="391"/>
      <c r="EE8" s="391"/>
      <c r="EF8" s="391"/>
      <c r="EG8" s="391"/>
      <c r="EH8" s="391"/>
      <c r="EI8" s="391"/>
      <c r="EJ8" s="391"/>
      <c r="EK8" s="391"/>
      <c r="EL8" s="391"/>
      <c r="EM8" s="391"/>
      <c r="EN8" s="391"/>
      <c r="EO8" s="391"/>
      <c r="EP8" s="391"/>
      <c r="EQ8" s="391"/>
      <c r="ER8" s="391"/>
      <c r="ES8" s="391"/>
      <c r="ET8" s="391"/>
      <c r="EU8" s="391"/>
      <c r="EV8" s="391"/>
      <c r="EW8" s="391"/>
      <c r="EX8" s="391"/>
      <c r="EY8" s="391"/>
      <c r="EZ8" s="391"/>
      <c r="FA8" s="391"/>
      <c r="FB8" s="391"/>
      <c r="FC8" s="391"/>
      <c r="FD8" s="391"/>
      <c r="FE8" s="391"/>
      <c r="FF8" s="391"/>
      <c r="FG8" s="391"/>
      <c r="FH8" s="391"/>
      <c r="FI8" s="391"/>
      <c r="FJ8" s="391"/>
      <c r="FK8" s="391"/>
      <c r="FL8" s="391"/>
      <c r="FM8" s="391"/>
      <c r="FN8" s="391"/>
      <c r="FO8" s="391"/>
      <c r="FP8" s="391"/>
      <c r="FQ8" s="391"/>
      <c r="FR8" s="391"/>
      <c r="FS8" s="391"/>
      <c r="FT8" s="391"/>
      <c r="FU8" s="391"/>
      <c r="FV8" s="391"/>
      <c r="FW8" s="391"/>
      <c r="FX8" s="391"/>
      <c r="FY8" s="391"/>
      <c r="FZ8" s="391"/>
      <c r="GA8" s="391"/>
      <c r="GB8" s="391"/>
      <c r="GC8" s="391"/>
      <c r="GD8" s="391"/>
      <c r="GE8" s="391"/>
      <c r="GF8" s="391"/>
      <c r="GG8" s="391"/>
      <c r="GH8" s="391"/>
      <c r="GI8" s="391"/>
      <c r="GJ8" s="391"/>
      <c r="GK8" s="391"/>
      <c r="GL8" s="391"/>
      <c r="GM8" s="391"/>
      <c r="GN8" s="391"/>
      <c r="GO8" s="391"/>
      <c r="GP8" s="391"/>
      <c r="GQ8" s="391"/>
      <c r="GR8" s="391"/>
      <c r="GS8" s="391"/>
      <c r="GT8" s="391"/>
      <c r="GU8" s="391"/>
      <c r="GV8" s="391"/>
      <c r="GW8" s="391"/>
      <c r="GX8" s="391"/>
      <c r="GY8" s="391"/>
      <c r="GZ8" s="391"/>
      <c r="HA8" s="391"/>
      <c r="HB8" s="391"/>
      <c r="HC8" s="391"/>
      <c r="HD8" s="391"/>
    </row>
    <row r="9" spans="1:212" s="120" customFormat="1" ht="11.25" x14ac:dyDescent="0.2">
      <c r="A9" s="165">
        <v>22</v>
      </c>
      <c r="B9" s="182">
        <v>5420100</v>
      </c>
      <c r="C9" s="134">
        <v>6814100</v>
      </c>
      <c r="D9" s="134">
        <v>7853200</v>
      </c>
      <c r="E9" s="134">
        <v>960001</v>
      </c>
      <c r="F9" s="134">
        <v>2331010</v>
      </c>
      <c r="G9" s="395">
        <v>542010020220007</v>
      </c>
      <c r="H9" s="168" t="str">
        <f>VLOOKUP(B9,Produkte!$A$1:$B$250,2,0)</f>
        <v>Kreisstraßen</v>
      </c>
      <c r="I9" s="168" t="s">
        <v>87</v>
      </c>
      <c r="J9" s="169" t="s">
        <v>511</v>
      </c>
      <c r="K9" s="269">
        <f t="shared" si="0"/>
        <v>1687500</v>
      </c>
      <c r="L9" s="151">
        <f t="shared" ref="L9:L17" si="4">N9+P9+R9+T9</f>
        <v>2075000</v>
      </c>
      <c r="M9" s="149">
        <v>0</v>
      </c>
      <c r="N9" s="139">
        <v>200000</v>
      </c>
      <c r="O9" s="138">
        <v>1687500</v>
      </c>
      <c r="P9" s="139">
        <v>1875000</v>
      </c>
      <c r="Q9" s="138">
        <v>0</v>
      </c>
      <c r="R9" s="139">
        <v>0</v>
      </c>
      <c r="S9" s="138">
        <v>0</v>
      </c>
      <c r="T9" s="139">
        <v>0</v>
      </c>
      <c r="U9" s="221">
        <f t="shared" si="2"/>
        <v>19714300</v>
      </c>
      <c r="V9" s="222">
        <f t="shared" si="3"/>
        <v>21775900</v>
      </c>
      <c r="W9" s="140">
        <v>0</v>
      </c>
      <c r="X9" s="405">
        <v>0</v>
      </c>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391"/>
      <c r="DG9" s="391"/>
      <c r="DH9" s="391"/>
      <c r="DI9" s="391"/>
      <c r="DJ9" s="391"/>
      <c r="DK9" s="391"/>
      <c r="DL9" s="391"/>
      <c r="DM9" s="391"/>
      <c r="DN9" s="391"/>
      <c r="DO9" s="391"/>
      <c r="DP9" s="391"/>
      <c r="DQ9" s="391"/>
      <c r="DR9" s="391"/>
      <c r="DS9" s="391"/>
      <c r="DT9" s="391"/>
      <c r="DU9" s="391"/>
      <c r="DV9" s="391"/>
      <c r="DW9" s="391"/>
      <c r="DX9" s="391"/>
      <c r="DY9" s="391"/>
      <c r="DZ9" s="391"/>
      <c r="EA9" s="391"/>
      <c r="EB9" s="391"/>
      <c r="EC9" s="391"/>
      <c r="ED9" s="391"/>
      <c r="EE9" s="391"/>
      <c r="EF9" s="391"/>
      <c r="EG9" s="391"/>
      <c r="EH9" s="391"/>
      <c r="EI9" s="391"/>
      <c r="EJ9" s="391"/>
      <c r="EK9" s="391"/>
      <c r="EL9" s="391"/>
      <c r="EM9" s="391"/>
      <c r="EN9" s="391"/>
      <c r="EO9" s="391"/>
      <c r="EP9" s="391"/>
      <c r="EQ9" s="391"/>
      <c r="ER9" s="391"/>
      <c r="ES9" s="391"/>
      <c r="ET9" s="391"/>
      <c r="EU9" s="391"/>
      <c r="EV9" s="391"/>
      <c r="EW9" s="391"/>
      <c r="EX9" s="391"/>
      <c r="EY9" s="391"/>
      <c r="EZ9" s="391"/>
      <c r="FA9" s="391"/>
      <c r="FB9" s="391"/>
      <c r="FC9" s="391"/>
      <c r="FD9" s="391"/>
      <c r="FE9" s="391"/>
      <c r="FF9" s="391"/>
      <c r="FG9" s="391"/>
      <c r="FH9" s="391"/>
      <c r="FI9" s="391"/>
      <c r="FJ9" s="391"/>
      <c r="FK9" s="391"/>
      <c r="FL9" s="391"/>
      <c r="FM9" s="391"/>
      <c r="FN9" s="391"/>
      <c r="FO9" s="391"/>
      <c r="FP9" s="391"/>
      <c r="FQ9" s="391"/>
      <c r="FR9" s="391"/>
      <c r="FS9" s="391"/>
      <c r="FT9" s="391"/>
      <c r="FU9" s="391"/>
      <c r="FV9" s="391"/>
      <c r="FW9" s="391"/>
      <c r="FX9" s="391"/>
      <c r="FY9" s="391"/>
      <c r="FZ9" s="391"/>
      <c r="GA9" s="391"/>
      <c r="GB9" s="391"/>
      <c r="GC9" s="391"/>
      <c r="GD9" s="391"/>
      <c r="GE9" s="391"/>
      <c r="GF9" s="391"/>
      <c r="GG9" s="391"/>
      <c r="GH9" s="391"/>
      <c r="GI9" s="391"/>
      <c r="GJ9" s="391"/>
      <c r="GK9" s="391"/>
      <c r="GL9" s="391"/>
      <c r="GM9" s="391"/>
      <c r="GN9" s="391"/>
      <c r="GO9" s="391"/>
      <c r="GP9" s="391"/>
      <c r="GQ9" s="391"/>
      <c r="GR9" s="391"/>
      <c r="GS9" s="391"/>
      <c r="GT9" s="391"/>
      <c r="GU9" s="391"/>
      <c r="GV9" s="391"/>
      <c r="GW9" s="391"/>
      <c r="GX9" s="391"/>
      <c r="GY9" s="391"/>
      <c r="GZ9" s="391"/>
      <c r="HA9" s="391"/>
      <c r="HB9" s="391"/>
      <c r="HC9" s="391"/>
      <c r="HD9" s="391"/>
    </row>
    <row r="10" spans="1:212" s="120" customFormat="1" ht="22.5" x14ac:dyDescent="0.2">
      <c r="A10" s="165" t="s">
        <v>418</v>
      </c>
      <c r="B10" s="182">
        <v>5420100</v>
      </c>
      <c r="C10" s="134">
        <v>6814100</v>
      </c>
      <c r="D10" s="134">
        <v>7853200</v>
      </c>
      <c r="E10" s="134">
        <v>960001</v>
      </c>
      <c r="F10" s="134">
        <v>2331010</v>
      </c>
      <c r="G10" s="395">
        <v>542010020220008</v>
      </c>
      <c r="H10" s="168" t="str">
        <f>VLOOKUP(B10,Produkte!$A$1:$B$250,2,0)</f>
        <v>Kreisstraßen</v>
      </c>
      <c r="I10" s="168" t="s">
        <v>470</v>
      </c>
      <c r="J10" s="169" t="s">
        <v>471</v>
      </c>
      <c r="K10" s="269">
        <f t="shared" si="0"/>
        <v>270000</v>
      </c>
      <c r="L10" s="151">
        <f t="shared" si="4"/>
        <v>335000</v>
      </c>
      <c r="M10" s="149">
        <v>0</v>
      </c>
      <c r="N10" s="139">
        <v>35000</v>
      </c>
      <c r="O10" s="138">
        <v>270000</v>
      </c>
      <c r="P10" s="139">
        <v>300000</v>
      </c>
      <c r="Q10" s="136">
        <v>0</v>
      </c>
      <c r="R10" s="139">
        <v>0</v>
      </c>
      <c r="S10" s="136">
        <v>0</v>
      </c>
      <c r="T10" s="139">
        <v>0</v>
      </c>
      <c r="U10" s="221">
        <f t="shared" si="2"/>
        <v>19679300</v>
      </c>
      <c r="V10" s="222">
        <f t="shared" si="3"/>
        <v>21745900</v>
      </c>
      <c r="W10" s="140">
        <v>0</v>
      </c>
      <c r="X10" s="405">
        <v>0</v>
      </c>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391"/>
      <c r="DG10" s="391"/>
      <c r="DH10" s="391"/>
      <c r="DI10" s="391"/>
      <c r="DJ10" s="391"/>
      <c r="DK10" s="391"/>
      <c r="DL10" s="391"/>
      <c r="DM10" s="391"/>
      <c r="DN10" s="391"/>
      <c r="DO10" s="391"/>
      <c r="DP10" s="391"/>
      <c r="DQ10" s="391"/>
      <c r="DR10" s="391"/>
      <c r="DS10" s="391"/>
      <c r="DT10" s="391"/>
      <c r="DU10" s="391"/>
      <c r="DV10" s="391"/>
      <c r="DW10" s="391"/>
      <c r="DX10" s="391"/>
      <c r="DY10" s="391"/>
      <c r="DZ10" s="391"/>
      <c r="EA10" s="391"/>
      <c r="EB10" s="391"/>
      <c r="EC10" s="391"/>
      <c r="ED10" s="391"/>
      <c r="EE10" s="391"/>
      <c r="EF10" s="391"/>
      <c r="EG10" s="391"/>
      <c r="EH10" s="391"/>
      <c r="EI10" s="391"/>
      <c r="EJ10" s="391"/>
      <c r="EK10" s="391"/>
      <c r="EL10" s="391"/>
      <c r="EM10" s="391"/>
      <c r="EN10" s="391"/>
      <c r="EO10" s="391"/>
      <c r="EP10" s="391"/>
      <c r="EQ10" s="391"/>
      <c r="ER10" s="391"/>
      <c r="ES10" s="391"/>
      <c r="ET10" s="391"/>
      <c r="EU10" s="391"/>
      <c r="EV10" s="391"/>
      <c r="EW10" s="391"/>
      <c r="EX10" s="391"/>
      <c r="EY10" s="391"/>
      <c r="EZ10" s="391"/>
      <c r="FA10" s="391"/>
      <c r="FB10" s="391"/>
      <c r="FC10" s="391"/>
      <c r="FD10" s="391"/>
      <c r="FE10" s="391"/>
      <c r="FF10" s="391"/>
      <c r="FG10" s="391"/>
      <c r="FH10" s="391"/>
      <c r="FI10" s="391"/>
      <c r="FJ10" s="391"/>
      <c r="FK10" s="391"/>
      <c r="FL10" s="391"/>
      <c r="FM10" s="391"/>
      <c r="FN10" s="391"/>
      <c r="FO10" s="391"/>
      <c r="FP10" s="391"/>
      <c r="FQ10" s="391"/>
      <c r="FR10" s="391"/>
      <c r="FS10" s="391"/>
      <c r="FT10" s="391"/>
      <c r="FU10" s="391"/>
      <c r="FV10" s="391"/>
      <c r="FW10" s="391"/>
      <c r="FX10" s="391"/>
      <c r="FY10" s="391"/>
      <c r="FZ10" s="391"/>
      <c r="GA10" s="391"/>
      <c r="GB10" s="391"/>
      <c r="GC10" s="391"/>
      <c r="GD10" s="391"/>
      <c r="GE10" s="391"/>
      <c r="GF10" s="391"/>
      <c r="GG10" s="391"/>
      <c r="GH10" s="391"/>
      <c r="GI10" s="391"/>
      <c r="GJ10" s="391"/>
      <c r="GK10" s="391"/>
      <c r="GL10" s="391"/>
      <c r="GM10" s="391"/>
      <c r="GN10" s="391"/>
      <c r="GO10" s="391"/>
      <c r="GP10" s="391"/>
      <c r="GQ10" s="391"/>
      <c r="GR10" s="391"/>
      <c r="GS10" s="391"/>
      <c r="GT10" s="391"/>
      <c r="GU10" s="391"/>
      <c r="GV10" s="391"/>
      <c r="GW10" s="391"/>
      <c r="GX10" s="391"/>
      <c r="GY10" s="391"/>
      <c r="GZ10" s="391"/>
      <c r="HA10" s="391"/>
      <c r="HB10" s="391"/>
      <c r="HC10" s="391"/>
      <c r="HD10" s="391"/>
    </row>
    <row r="11" spans="1:212" s="266" customFormat="1" ht="11.25" x14ac:dyDescent="0.2">
      <c r="A11" s="165" t="s">
        <v>418</v>
      </c>
      <c r="B11" s="182">
        <v>5420100</v>
      </c>
      <c r="C11" s="134">
        <v>6814100</v>
      </c>
      <c r="D11" s="133">
        <v>7853200</v>
      </c>
      <c r="E11" s="166">
        <v>960002</v>
      </c>
      <c r="F11" s="134">
        <v>2331010</v>
      </c>
      <c r="G11" s="395">
        <v>542010020220009</v>
      </c>
      <c r="H11" s="168" t="str">
        <f>VLOOKUP(B11,Produkte!$A$1:$B$250,2,0)</f>
        <v>Kreisstraßen</v>
      </c>
      <c r="I11" s="168" t="s">
        <v>516</v>
      </c>
      <c r="J11" s="169" t="s">
        <v>517</v>
      </c>
      <c r="K11" s="269">
        <f t="shared" si="0"/>
        <v>450000</v>
      </c>
      <c r="L11" s="151">
        <f t="shared" si="4"/>
        <v>570000</v>
      </c>
      <c r="M11" s="149">
        <v>0</v>
      </c>
      <c r="N11" s="139">
        <v>70000</v>
      </c>
      <c r="O11" s="138">
        <v>450000</v>
      </c>
      <c r="P11" s="139">
        <v>500000</v>
      </c>
      <c r="Q11" s="138">
        <v>0</v>
      </c>
      <c r="R11" s="139">
        <v>0</v>
      </c>
      <c r="S11" s="138">
        <v>0</v>
      </c>
      <c r="T11" s="139">
        <v>0</v>
      </c>
      <c r="U11" s="221">
        <f t="shared" si="2"/>
        <v>19609300</v>
      </c>
      <c r="V11" s="222">
        <f t="shared" si="3"/>
        <v>21695900</v>
      </c>
      <c r="W11" s="140">
        <v>0</v>
      </c>
      <c r="X11" s="405">
        <v>0</v>
      </c>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391"/>
      <c r="DG11" s="391"/>
      <c r="DH11" s="391"/>
      <c r="DI11" s="391"/>
      <c r="DJ11" s="391"/>
      <c r="DK11" s="391"/>
      <c r="DL11" s="391"/>
      <c r="DM11" s="391"/>
      <c r="DN11" s="391"/>
      <c r="DO11" s="391"/>
      <c r="DP11" s="391"/>
      <c r="DQ11" s="391"/>
      <c r="DR11" s="391"/>
      <c r="DS11" s="391"/>
      <c r="DT11" s="391"/>
      <c r="DU11" s="391"/>
      <c r="DV11" s="391"/>
      <c r="DW11" s="391"/>
      <c r="DX11" s="391"/>
      <c r="DY11" s="391"/>
      <c r="DZ11" s="391"/>
      <c r="EA11" s="391"/>
      <c r="EB11" s="391"/>
      <c r="EC11" s="391"/>
      <c r="ED11" s="391"/>
      <c r="EE11" s="391"/>
      <c r="EF11" s="391"/>
      <c r="EG11" s="391"/>
      <c r="EH11" s="391"/>
      <c r="EI11" s="391"/>
      <c r="EJ11" s="391"/>
      <c r="EK11" s="391"/>
      <c r="EL11" s="391"/>
      <c r="EM11" s="391"/>
      <c r="EN11" s="391"/>
      <c r="EO11" s="391"/>
      <c r="EP11" s="391"/>
      <c r="EQ11" s="391"/>
      <c r="ER11" s="391"/>
      <c r="ES11" s="391"/>
      <c r="ET11" s="391"/>
      <c r="EU11" s="391"/>
      <c r="EV11" s="391"/>
      <c r="EW11" s="391"/>
      <c r="EX11" s="391"/>
      <c r="EY11" s="391"/>
      <c r="EZ11" s="391"/>
      <c r="FA11" s="391"/>
      <c r="FB11" s="391"/>
      <c r="FC11" s="391"/>
      <c r="FD11" s="391"/>
      <c r="FE11" s="391"/>
      <c r="FF11" s="391"/>
      <c r="FG11" s="391"/>
      <c r="FH11" s="391"/>
      <c r="FI11" s="391"/>
      <c r="FJ11" s="391"/>
      <c r="FK11" s="391"/>
      <c r="FL11" s="391"/>
      <c r="FM11" s="391"/>
      <c r="FN11" s="391"/>
      <c r="FO11" s="391"/>
      <c r="FP11" s="391"/>
      <c r="FQ11" s="391"/>
      <c r="FR11" s="391"/>
      <c r="FS11" s="391"/>
      <c r="FT11" s="391"/>
      <c r="FU11" s="391"/>
      <c r="FV11" s="391"/>
      <c r="FW11" s="391"/>
      <c r="FX11" s="391"/>
      <c r="FY11" s="391"/>
      <c r="FZ11" s="391"/>
      <c r="GA11" s="391"/>
      <c r="GB11" s="391"/>
      <c r="GC11" s="391"/>
      <c r="GD11" s="391"/>
      <c r="GE11" s="391"/>
      <c r="GF11" s="391"/>
      <c r="GG11" s="391"/>
      <c r="GH11" s="391"/>
      <c r="GI11" s="391"/>
      <c r="GJ11" s="391"/>
      <c r="GK11" s="391"/>
      <c r="GL11" s="391"/>
      <c r="GM11" s="391"/>
      <c r="GN11" s="391"/>
      <c r="GO11" s="391"/>
      <c r="GP11" s="391"/>
      <c r="GQ11" s="391"/>
      <c r="GR11" s="391"/>
      <c r="GS11" s="391"/>
      <c r="GT11" s="391"/>
      <c r="GU11" s="391"/>
      <c r="GV11" s="391"/>
      <c r="GW11" s="391"/>
      <c r="GX11" s="391"/>
      <c r="GY11" s="391"/>
      <c r="GZ11" s="391"/>
      <c r="HA11" s="391"/>
      <c r="HB11" s="391"/>
      <c r="HC11" s="391"/>
      <c r="HD11" s="391"/>
    </row>
    <row r="12" spans="1:212" s="120" customFormat="1" ht="33.75" x14ac:dyDescent="0.2">
      <c r="A12" s="165" t="s">
        <v>372</v>
      </c>
      <c r="B12" s="182">
        <v>2310102</v>
      </c>
      <c r="C12" s="182">
        <v>6814200</v>
      </c>
      <c r="D12" s="182">
        <v>7852200</v>
      </c>
      <c r="E12" s="166">
        <v>960000</v>
      </c>
      <c r="F12" s="182">
        <v>2331100</v>
      </c>
      <c r="G12" s="395" t="s">
        <v>403</v>
      </c>
      <c r="H12" s="168" t="str">
        <f>VLOOKUP(B12,Produkte!$A$1:$B$250,2,0)</f>
        <v>Regionales Berufliches Bildungszentrum Wolgast - Torgelow - Standort Torgelow</v>
      </c>
      <c r="I12" s="168" t="s">
        <v>622</v>
      </c>
      <c r="J12" s="169" t="s">
        <v>102</v>
      </c>
      <c r="K12" s="269">
        <f t="shared" si="0"/>
        <v>100000</v>
      </c>
      <c r="L12" s="151">
        <f t="shared" si="4"/>
        <v>150000</v>
      </c>
      <c r="M12" s="149">
        <v>100000</v>
      </c>
      <c r="N12" s="139">
        <v>150000</v>
      </c>
      <c r="O12" s="138">
        <v>0</v>
      </c>
      <c r="P12" s="139">
        <v>0</v>
      </c>
      <c r="Q12" s="138">
        <v>0</v>
      </c>
      <c r="R12" s="139">
        <v>0</v>
      </c>
      <c r="S12" s="138">
        <v>0</v>
      </c>
      <c r="T12" s="139">
        <v>0</v>
      </c>
      <c r="U12" s="221">
        <f t="shared" si="2"/>
        <v>19559300</v>
      </c>
      <c r="V12" s="222">
        <f t="shared" si="3"/>
        <v>21695900</v>
      </c>
      <c r="W12" s="140">
        <v>0</v>
      </c>
      <c r="X12" s="405">
        <v>0</v>
      </c>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391"/>
      <c r="DG12" s="391"/>
      <c r="DH12" s="391"/>
      <c r="DI12" s="391"/>
      <c r="DJ12" s="391"/>
      <c r="DK12" s="391"/>
      <c r="DL12" s="391"/>
      <c r="DM12" s="391"/>
      <c r="DN12" s="391"/>
      <c r="DO12" s="391"/>
      <c r="DP12" s="391"/>
      <c r="DQ12" s="391"/>
      <c r="DR12" s="391"/>
      <c r="DS12" s="391"/>
      <c r="DT12" s="391"/>
      <c r="DU12" s="391"/>
      <c r="DV12" s="391"/>
      <c r="DW12" s="391"/>
      <c r="DX12" s="391"/>
      <c r="DY12" s="391"/>
      <c r="DZ12" s="391"/>
      <c r="EA12" s="391"/>
      <c r="EB12" s="391"/>
      <c r="EC12" s="391"/>
      <c r="ED12" s="391"/>
      <c r="EE12" s="391"/>
      <c r="EF12" s="391"/>
      <c r="EG12" s="391"/>
      <c r="EH12" s="391"/>
      <c r="EI12" s="391"/>
      <c r="EJ12" s="391"/>
      <c r="EK12" s="391"/>
      <c r="EL12" s="391"/>
      <c r="EM12" s="391"/>
      <c r="EN12" s="391"/>
      <c r="EO12" s="391"/>
      <c r="EP12" s="391"/>
      <c r="EQ12" s="391"/>
      <c r="ER12" s="391"/>
      <c r="ES12" s="391"/>
      <c r="ET12" s="391"/>
      <c r="EU12" s="391"/>
      <c r="EV12" s="391"/>
      <c r="EW12" s="391"/>
      <c r="EX12" s="391"/>
      <c r="EY12" s="391"/>
      <c r="EZ12" s="391"/>
      <c r="FA12" s="391"/>
      <c r="FB12" s="391"/>
      <c r="FC12" s="391"/>
      <c r="FD12" s="391"/>
      <c r="FE12" s="391"/>
      <c r="FF12" s="391"/>
      <c r="FG12" s="391"/>
      <c r="FH12" s="391"/>
      <c r="FI12" s="391"/>
      <c r="FJ12" s="391"/>
      <c r="FK12" s="391"/>
      <c r="FL12" s="391"/>
      <c r="FM12" s="391"/>
      <c r="FN12" s="391"/>
      <c r="FO12" s="391"/>
      <c r="FP12" s="391"/>
      <c r="FQ12" s="391"/>
      <c r="FR12" s="391"/>
      <c r="FS12" s="391"/>
      <c r="FT12" s="391"/>
      <c r="FU12" s="391"/>
      <c r="FV12" s="391"/>
      <c r="FW12" s="391"/>
      <c r="FX12" s="391"/>
      <c r="FY12" s="391"/>
      <c r="FZ12" s="391"/>
      <c r="GA12" s="391"/>
      <c r="GB12" s="391"/>
      <c r="GC12" s="391"/>
      <c r="GD12" s="391"/>
      <c r="GE12" s="391"/>
      <c r="GF12" s="391"/>
      <c r="GG12" s="391"/>
      <c r="GH12" s="391"/>
      <c r="GI12" s="391"/>
      <c r="GJ12" s="391"/>
      <c r="GK12" s="391"/>
      <c r="GL12" s="391"/>
      <c r="GM12" s="391"/>
      <c r="GN12" s="391"/>
      <c r="GO12" s="391"/>
      <c r="GP12" s="391"/>
      <c r="GQ12" s="391"/>
      <c r="GR12" s="391"/>
      <c r="GS12" s="391"/>
      <c r="GT12" s="391"/>
      <c r="GU12" s="391"/>
      <c r="GV12" s="391"/>
      <c r="GW12" s="391"/>
      <c r="GX12" s="391"/>
      <c r="GY12" s="391"/>
      <c r="GZ12" s="391"/>
      <c r="HA12" s="391"/>
      <c r="HB12" s="391"/>
      <c r="HC12" s="391"/>
      <c r="HD12" s="391"/>
    </row>
    <row r="13" spans="1:212" s="120" customFormat="1" ht="11.25" x14ac:dyDescent="0.2">
      <c r="A13" s="165" t="s">
        <v>414</v>
      </c>
      <c r="B13" s="182">
        <v>1140400</v>
      </c>
      <c r="C13" s="182">
        <v>6814200</v>
      </c>
      <c r="D13" s="182">
        <v>7857100</v>
      </c>
      <c r="E13" s="134"/>
      <c r="F13" s="182"/>
      <c r="G13" s="395" t="s">
        <v>419</v>
      </c>
      <c r="H13" s="168" t="s">
        <v>416</v>
      </c>
      <c r="I13" s="168" t="s">
        <v>415</v>
      </c>
      <c r="J13" s="169" t="s">
        <v>378</v>
      </c>
      <c r="K13" s="269">
        <f t="shared" si="0"/>
        <v>6000000</v>
      </c>
      <c r="L13" s="151">
        <f t="shared" si="4"/>
        <v>6000000</v>
      </c>
      <c r="M13" s="149">
        <v>3000000</v>
      </c>
      <c r="N13" s="139">
        <v>3000000</v>
      </c>
      <c r="O13" s="138">
        <v>3000000</v>
      </c>
      <c r="P13" s="139">
        <v>3000000</v>
      </c>
      <c r="Q13" s="138">
        <v>0</v>
      </c>
      <c r="R13" s="139">
        <v>0</v>
      </c>
      <c r="S13" s="138">
        <v>0</v>
      </c>
      <c r="T13" s="139">
        <v>0</v>
      </c>
      <c r="U13" s="221">
        <f t="shared" si="2"/>
        <v>19559300</v>
      </c>
      <c r="V13" s="222">
        <f t="shared" si="3"/>
        <v>21695900</v>
      </c>
      <c r="W13" s="140"/>
      <c r="X13" s="405"/>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391"/>
      <c r="DG13" s="391"/>
      <c r="DH13" s="391"/>
      <c r="DI13" s="391"/>
      <c r="DJ13" s="391"/>
      <c r="DK13" s="391"/>
      <c r="DL13" s="391"/>
      <c r="DM13" s="391"/>
      <c r="DN13" s="391"/>
      <c r="DO13" s="391"/>
      <c r="DP13" s="391"/>
      <c r="DQ13" s="391"/>
      <c r="DR13" s="391"/>
      <c r="DS13" s="391"/>
      <c r="DT13" s="391"/>
      <c r="DU13" s="391"/>
      <c r="DV13" s="391"/>
      <c r="DW13" s="391"/>
      <c r="DX13" s="391"/>
      <c r="DY13" s="391"/>
      <c r="DZ13" s="391"/>
      <c r="EA13" s="391"/>
      <c r="EB13" s="391"/>
      <c r="EC13" s="391"/>
      <c r="ED13" s="391"/>
      <c r="EE13" s="391"/>
      <c r="EF13" s="391"/>
      <c r="EG13" s="391"/>
      <c r="EH13" s="391"/>
      <c r="EI13" s="391"/>
      <c r="EJ13" s="391"/>
      <c r="EK13" s="391"/>
      <c r="EL13" s="391"/>
      <c r="EM13" s="391"/>
      <c r="EN13" s="391"/>
      <c r="EO13" s="391"/>
      <c r="EP13" s="391"/>
      <c r="EQ13" s="391"/>
      <c r="ER13" s="391"/>
      <c r="ES13" s="391"/>
      <c r="ET13" s="391"/>
      <c r="EU13" s="391"/>
      <c r="EV13" s="391"/>
      <c r="EW13" s="391"/>
      <c r="EX13" s="391"/>
      <c r="EY13" s="391"/>
      <c r="EZ13" s="391"/>
      <c r="FA13" s="391"/>
      <c r="FB13" s="391"/>
      <c r="FC13" s="391"/>
      <c r="FD13" s="391"/>
      <c r="FE13" s="391"/>
      <c r="FF13" s="391"/>
      <c r="FG13" s="391"/>
      <c r="FH13" s="391"/>
      <c r="FI13" s="391"/>
      <c r="FJ13" s="391"/>
      <c r="FK13" s="391"/>
      <c r="FL13" s="391"/>
      <c r="FM13" s="391"/>
      <c r="FN13" s="391"/>
      <c r="FO13" s="391"/>
      <c r="FP13" s="391"/>
      <c r="FQ13" s="391"/>
      <c r="FR13" s="391"/>
      <c r="FS13" s="391"/>
      <c r="FT13" s="391"/>
      <c r="FU13" s="391"/>
      <c r="FV13" s="391"/>
      <c r="FW13" s="391"/>
      <c r="FX13" s="391"/>
      <c r="FY13" s="391"/>
      <c r="FZ13" s="391"/>
      <c r="GA13" s="391"/>
      <c r="GB13" s="391"/>
      <c r="GC13" s="391"/>
      <c r="GD13" s="391"/>
      <c r="GE13" s="391"/>
      <c r="GF13" s="391"/>
      <c r="GG13" s="391"/>
      <c r="GH13" s="391"/>
      <c r="GI13" s="391"/>
      <c r="GJ13" s="391"/>
      <c r="GK13" s="391"/>
      <c r="GL13" s="391"/>
      <c r="GM13" s="391"/>
      <c r="GN13" s="391"/>
      <c r="GO13" s="391"/>
      <c r="GP13" s="391"/>
      <c r="GQ13" s="391"/>
      <c r="GR13" s="391"/>
      <c r="GS13" s="391"/>
      <c r="GT13" s="391"/>
      <c r="GU13" s="391"/>
      <c r="GV13" s="391"/>
      <c r="GW13" s="391"/>
      <c r="GX13" s="391"/>
      <c r="GY13" s="391"/>
      <c r="GZ13" s="391"/>
      <c r="HA13" s="391"/>
      <c r="HB13" s="391"/>
      <c r="HC13" s="391"/>
      <c r="HD13" s="391"/>
    </row>
    <row r="14" spans="1:212" s="266" customFormat="1" ht="11.25" x14ac:dyDescent="0.2">
      <c r="A14" s="165" t="s">
        <v>418</v>
      </c>
      <c r="B14" s="182">
        <v>5420100</v>
      </c>
      <c r="C14" s="182">
        <v>6814100</v>
      </c>
      <c r="D14" s="133">
        <v>7853200</v>
      </c>
      <c r="E14" s="166">
        <v>960001</v>
      </c>
      <c r="F14" s="182">
        <v>2331010</v>
      </c>
      <c r="G14" s="395" t="s">
        <v>680</v>
      </c>
      <c r="H14" s="168" t="str">
        <f>VLOOKUP(B14,Produkte!$A$1:$B$250,2,0)</f>
        <v>Kreisstraßen</v>
      </c>
      <c r="I14" s="168" t="s">
        <v>529</v>
      </c>
      <c r="J14" s="169" t="s">
        <v>517</v>
      </c>
      <c r="K14" s="269">
        <f t="shared" si="0"/>
        <v>225000</v>
      </c>
      <c r="L14" s="151">
        <f t="shared" si="4"/>
        <v>280000</v>
      </c>
      <c r="M14" s="149">
        <v>0</v>
      </c>
      <c r="N14" s="139">
        <v>30000</v>
      </c>
      <c r="O14" s="138">
        <v>225000</v>
      </c>
      <c r="P14" s="139">
        <v>250000</v>
      </c>
      <c r="Q14" s="138">
        <v>0</v>
      </c>
      <c r="R14" s="139">
        <v>0</v>
      </c>
      <c r="S14" s="138">
        <v>0</v>
      </c>
      <c r="T14" s="139">
        <v>0</v>
      </c>
      <c r="U14" s="221">
        <f t="shared" si="2"/>
        <v>19529300</v>
      </c>
      <c r="V14" s="222">
        <f t="shared" si="3"/>
        <v>21670900</v>
      </c>
      <c r="W14" s="140">
        <v>0</v>
      </c>
      <c r="X14" s="405">
        <v>0</v>
      </c>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391"/>
      <c r="DG14" s="391"/>
      <c r="DH14" s="391"/>
      <c r="DI14" s="391"/>
      <c r="DJ14" s="391"/>
      <c r="DK14" s="391"/>
      <c r="DL14" s="391"/>
      <c r="DM14" s="391"/>
      <c r="DN14" s="391"/>
      <c r="DO14" s="391"/>
      <c r="DP14" s="391"/>
      <c r="DQ14" s="391"/>
      <c r="DR14" s="391"/>
      <c r="DS14" s="391"/>
      <c r="DT14" s="391"/>
      <c r="DU14" s="391"/>
      <c r="DV14" s="391"/>
      <c r="DW14" s="391"/>
      <c r="DX14" s="391"/>
      <c r="DY14" s="391"/>
      <c r="DZ14" s="391"/>
      <c r="EA14" s="391"/>
      <c r="EB14" s="391"/>
      <c r="EC14" s="391"/>
      <c r="ED14" s="391"/>
      <c r="EE14" s="391"/>
      <c r="EF14" s="391"/>
      <c r="EG14" s="391"/>
      <c r="EH14" s="391"/>
      <c r="EI14" s="391"/>
      <c r="EJ14" s="391"/>
      <c r="EK14" s="391"/>
      <c r="EL14" s="391"/>
      <c r="EM14" s="391"/>
      <c r="EN14" s="391"/>
      <c r="EO14" s="391"/>
      <c r="EP14" s="391"/>
      <c r="EQ14" s="391"/>
      <c r="ER14" s="391"/>
      <c r="ES14" s="391"/>
      <c r="ET14" s="391"/>
      <c r="EU14" s="391"/>
      <c r="EV14" s="391"/>
      <c r="EW14" s="391"/>
      <c r="EX14" s="391"/>
      <c r="EY14" s="391"/>
      <c r="EZ14" s="391"/>
      <c r="FA14" s="391"/>
      <c r="FB14" s="391"/>
      <c r="FC14" s="391"/>
      <c r="FD14" s="391"/>
      <c r="FE14" s="391"/>
      <c r="FF14" s="391"/>
      <c r="FG14" s="391"/>
      <c r="FH14" s="391"/>
      <c r="FI14" s="391"/>
      <c r="FJ14" s="391"/>
      <c r="FK14" s="391"/>
      <c r="FL14" s="391"/>
      <c r="FM14" s="391"/>
      <c r="FN14" s="391"/>
      <c r="FO14" s="391"/>
      <c r="FP14" s="391"/>
      <c r="FQ14" s="391"/>
      <c r="FR14" s="391"/>
      <c r="FS14" s="391"/>
      <c r="FT14" s="391"/>
      <c r="FU14" s="391"/>
      <c r="FV14" s="391"/>
      <c r="FW14" s="391"/>
      <c r="FX14" s="391"/>
      <c r="FY14" s="391"/>
      <c r="FZ14" s="391"/>
      <c r="GA14" s="391"/>
      <c r="GB14" s="391"/>
      <c r="GC14" s="391"/>
      <c r="GD14" s="391"/>
      <c r="GE14" s="391"/>
      <c r="GF14" s="391"/>
      <c r="GG14" s="391"/>
      <c r="GH14" s="391"/>
      <c r="GI14" s="391"/>
      <c r="GJ14" s="391"/>
      <c r="GK14" s="391"/>
      <c r="GL14" s="391"/>
      <c r="GM14" s="391"/>
      <c r="GN14" s="391"/>
      <c r="GO14" s="391"/>
      <c r="GP14" s="391"/>
      <c r="GQ14" s="391"/>
      <c r="GR14" s="391"/>
      <c r="GS14" s="391"/>
      <c r="GT14" s="391"/>
      <c r="GU14" s="391"/>
      <c r="GV14" s="391"/>
      <c r="GW14" s="391"/>
      <c r="GX14" s="391"/>
      <c r="GY14" s="391"/>
      <c r="GZ14" s="391"/>
      <c r="HA14" s="391"/>
      <c r="HB14" s="391"/>
      <c r="HC14" s="391"/>
      <c r="HD14" s="391"/>
    </row>
    <row r="15" spans="1:212" s="120" customFormat="1" ht="33.75" x14ac:dyDescent="0.2">
      <c r="A15" s="165" t="s">
        <v>418</v>
      </c>
      <c r="B15" s="182">
        <v>1140200</v>
      </c>
      <c r="C15" s="182"/>
      <c r="D15" s="133">
        <v>7852200</v>
      </c>
      <c r="E15" s="134">
        <v>960022</v>
      </c>
      <c r="F15" s="182"/>
      <c r="G15" s="395" t="s">
        <v>655</v>
      </c>
      <c r="H15" s="168" t="str">
        <f>VLOOKUP(B15,Produkte!$A$1:$B$268,2,0)</f>
        <v>Liegenschaften</v>
      </c>
      <c r="I15" s="168" t="s">
        <v>604</v>
      </c>
      <c r="J15" s="169" t="s">
        <v>605</v>
      </c>
      <c r="K15" s="269">
        <f t="shared" si="0"/>
        <v>0</v>
      </c>
      <c r="L15" s="151">
        <f t="shared" si="4"/>
        <v>250000</v>
      </c>
      <c r="M15" s="149">
        <v>0</v>
      </c>
      <c r="N15" s="139">
        <v>250000</v>
      </c>
      <c r="O15" s="138">
        <v>0</v>
      </c>
      <c r="P15" s="139">
        <v>0</v>
      </c>
      <c r="Q15" s="138">
        <v>0</v>
      </c>
      <c r="R15" s="139">
        <v>0</v>
      </c>
      <c r="S15" s="138">
        <v>0</v>
      </c>
      <c r="T15" s="139">
        <v>0</v>
      </c>
      <c r="U15" s="221">
        <f t="shared" si="2"/>
        <v>19279300</v>
      </c>
      <c r="V15" s="222">
        <f t="shared" si="3"/>
        <v>21670900</v>
      </c>
      <c r="W15" s="140">
        <v>0</v>
      </c>
      <c r="X15" s="405">
        <v>0</v>
      </c>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391"/>
      <c r="DG15" s="391"/>
      <c r="DH15" s="391"/>
      <c r="DI15" s="391"/>
      <c r="DJ15" s="391"/>
      <c r="DK15" s="391"/>
      <c r="DL15" s="391"/>
      <c r="DM15" s="391"/>
      <c r="DN15" s="391"/>
      <c r="DO15" s="391"/>
      <c r="DP15" s="391"/>
      <c r="DQ15" s="391"/>
      <c r="DR15" s="391"/>
      <c r="DS15" s="391"/>
      <c r="DT15" s="391"/>
      <c r="DU15" s="391"/>
      <c r="DV15" s="391"/>
      <c r="DW15" s="391"/>
      <c r="DX15" s="391"/>
      <c r="DY15" s="391"/>
      <c r="DZ15" s="391"/>
      <c r="EA15" s="391"/>
      <c r="EB15" s="391"/>
      <c r="EC15" s="391"/>
      <c r="ED15" s="391"/>
      <c r="EE15" s="391"/>
      <c r="EF15" s="391"/>
      <c r="EG15" s="391"/>
      <c r="EH15" s="391"/>
      <c r="EI15" s="391"/>
      <c r="EJ15" s="391"/>
      <c r="EK15" s="391"/>
      <c r="EL15" s="391"/>
      <c r="EM15" s="391"/>
      <c r="EN15" s="391"/>
      <c r="EO15" s="391"/>
      <c r="EP15" s="391"/>
      <c r="EQ15" s="391"/>
      <c r="ER15" s="391"/>
      <c r="ES15" s="391"/>
      <c r="ET15" s="391"/>
      <c r="EU15" s="391"/>
      <c r="EV15" s="391"/>
      <c r="EW15" s="391"/>
      <c r="EX15" s="391"/>
      <c r="EY15" s="391"/>
      <c r="EZ15" s="391"/>
      <c r="FA15" s="391"/>
      <c r="FB15" s="391"/>
      <c r="FC15" s="391"/>
      <c r="FD15" s="391"/>
      <c r="FE15" s="391"/>
      <c r="FF15" s="391"/>
      <c r="FG15" s="391"/>
      <c r="FH15" s="391"/>
      <c r="FI15" s="391"/>
      <c r="FJ15" s="391"/>
      <c r="FK15" s="391"/>
      <c r="FL15" s="391"/>
      <c r="FM15" s="391"/>
      <c r="FN15" s="391"/>
      <c r="FO15" s="391"/>
      <c r="FP15" s="391"/>
      <c r="FQ15" s="391"/>
      <c r="FR15" s="391"/>
      <c r="FS15" s="391"/>
      <c r="FT15" s="391"/>
      <c r="FU15" s="391"/>
      <c r="FV15" s="391"/>
      <c r="FW15" s="391"/>
      <c r="FX15" s="391"/>
      <c r="FY15" s="391"/>
      <c r="FZ15" s="391"/>
      <c r="GA15" s="391"/>
      <c r="GB15" s="391"/>
      <c r="GC15" s="391"/>
      <c r="GD15" s="391"/>
      <c r="GE15" s="391"/>
      <c r="GF15" s="391"/>
      <c r="GG15" s="391"/>
      <c r="GH15" s="391"/>
      <c r="GI15" s="391"/>
      <c r="GJ15" s="391"/>
      <c r="GK15" s="391"/>
      <c r="GL15" s="391"/>
      <c r="GM15" s="391"/>
      <c r="GN15" s="391"/>
      <c r="GO15" s="391"/>
      <c r="GP15" s="391"/>
      <c r="GQ15" s="391"/>
      <c r="GR15" s="391"/>
      <c r="GS15" s="391"/>
      <c r="GT15" s="391"/>
      <c r="GU15" s="391"/>
      <c r="GV15" s="391"/>
      <c r="GW15" s="391"/>
      <c r="GX15" s="391"/>
      <c r="GY15" s="391"/>
      <c r="GZ15" s="391"/>
      <c r="HA15" s="391"/>
      <c r="HB15" s="391"/>
      <c r="HC15" s="391"/>
      <c r="HD15" s="391"/>
    </row>
    <row r="16" spans="1:212" s="120" customFormat="1" ht="51.75" customHeight="1" x14ac:dyDescent="0.2">
      <c r="A16" s="165" t="s">
        <v>373</v>
      </c>
      <c r="B16" s="182">
        <v>3610000</v>
      </c>
      <c r="C16" s="182">
        <v>6814200</v>
      </c>
      <c r="D16" s="133">
        <v>7844000</v>
      </c>
      <c r="E16" s="134">
        <v>190000</v>
      </c>
      <c r="F16" s="182">
        <v>2331000</v>
      </c>
      <c r="G16" s="395" t="s">
        <v>656</v>
      </c>
      <c r="H16" s="168" t="str">
        <f>VLOOKUP(B16,Produkte!$A$1:$B$250,2,0)</f>
        <v>Förderung von Kindern in Tageseinrichtungen</v>
      </c>
      <c r="I16" s="168" t="s">
        <v>587</v>
      </c>
      <c r="J16" s="169" t="s">
        <v>378</v>
      </c>
      <c r="K16" s="150">
        <f>M16+O16+Q16+S16</f>
        <v>2650000</v>
      </c>
      <c r="L16" s="151">
        <f t="shared" si="4"/>
        <v>2650000</v>
      </c>
      <c r="M16" s="149">
        <v>2250000</v>
      </c>
      <c r="N16" s="139">
        <v>2250000</v>
      </c>
      <c r="O16" s="138">
        <v>400000</v>
      </c>
      <c r="P16" s="139">
        <v>400000</v>
      </c>
      <c r="Q16" s="138">
        <v>0</v>
      </c>
      <c r="R16" s="139">
        <v>0</v>
      </c>
      <c r="S16" s="138">
        <v>0</v>
      </c>
      <c r="T16" s="139">
        <v>0</v>
      </c>
      <c r="U16" s="221">
        <f t="shared" si="2"/>
        <v>19279300</v>
      </c>
      <c r="V16" s="222">
        <f t="shared" si="3"/>
        <v>21670900</v>
      </c>
      <c r="W16" s="140">
        <v>0</v>
      </c>
      <c r="X16" s="405">
        <v>0</v>
      </c>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391"/>
      <c r="DG16" s="391"/>
      <c r="DH16" s="391"/>
      <c r="DI16" s="391"/>
      <c r="DJ16" s="391"/>
      <c r="DK16" s="391"/>
      <c r="DL16" s="391"/>
      <c r="DM16" s="391"/>
      <c r="DN16" s="391"/>
      <c r="DO16" s="391"/>
      <c r="DP16" s="391"/>
      <c r="DQ16" s="391"/>
      <c r="DR16" s="391"/>
      <c r="DS16" s="391"/>
      <c r="DT16" s="391"/>
      <c r="DU16" s="391"/>
      <c r="DV16" s="391"/>
      <c r="DW16" s="391"/>
      <c r="DX16" s="391"/>
      <c r="DY16" s="391"/>
      <c r="DZ16" s="391"/>
      <c r="EA16" s="391"/>
      <c r="EB16" s="391"/>
      <c r="EC16" s="391"/>
      <c r="ED16" s="391"/>
      <c r="EE16" s="391"/>
      <c r="EF16" s="391"/>
      <c r="EG16" s="391"/>
      <c r="EH16" s="391"/>
      <c r="EI16" s="391"/>
      <c r="EJ16" s="391"/>
      <c r="EK16" s="391"/>
      <c r="EL16" s="391"/>
      <c r="EM16" s="391"/>
      <c r="EN16" s="391"/>
      <c r="EO16" s="391"/>
      <c r="EP16" s="391"/>
      <c r="EQ16" s="391"/>
      <c r="ER16" s="391"/>
      <c r="ES16" s="391"/>
      <c r="ET16" s="391"/>
      <c r="EU16" s="391"/>
      <c r="EV16" s="391"/>
      <c r="EW16" s="391"/>
      <c r="EX16" s="391"/>
      <c r="EY16" s="391"/>
      <c r="EZ16" s="391"/>
      <c r="FA16" s="391"/>
      <c r="FB16" s="391"/>
      <c r="FC16" s="391"/>
      <c r="FD16" s="391"/>
      <c r="FE16" s="391"/>
      <c r="FF16" s="391"/>
      <c r="FG16" s="391"/>
      <c r="FH16" s="391"/>
      <c r="FI16" s="391"/>
      <c r="FJ16" s="391"/>
      <c r="FK16" s="391"/>
      <c r="FL16" s="391"/>
      <c r="FM16" s="391"/>
      <c r="FN16" s="391"/>
      <c r="FO16" s="391"/>
      <c r="FP16" s="391"/>
      <c r="FQ16" s="391"/>
      <c r="FR16" s="391"/>
      <c r="FS16" s="391"/>
      <c r="FT16" s="391"/>
      <c r="FU16" s="391"/>
      <c r="FV16" s="391"/>
      <c r="FW16" s="391"/>
      <c r="FX16" s="391"/>
      <c r="FY16" s="391"/>
      <c r="FZ16" s="391"/>
      <c r="GA16" s="391"/>
      <c r="GB16" s="391"/>
      <c r="GC16" s="391"/>
      <c r="GD16" s="391"/>
      <c r="GE16" s="391"/>
      <c r="GF16" s="391"/>
      <c r="GG16" s="391"/>
      <c r="GH16" s="391"/>
      <c r="GI16" s="391"/>
      <c r="GJ16" s="391"/>
      <c r="GK16" s="391"/>
      <c r="GL16" s="391"/>
      <c r="GM16" s="391"/>
      <c r="GN16" s="391"/>
      <c r="GO16" s="391"/>
      <c r="GP16" s="391"/>
      <c r="GQ16" s="391"/>
      <c r="GR16" s="391"/>
      <c r="GS16" s="391"/>
      <c r="GT16" s="391"/>
      <c r="GU16" s="391"/>
      <c r="GV16" s="391"/>
      <c r="GW16" s="391"/>
      <c r="GX16" s="391"/>
      <c r="GY16" s="391"/>
      <c r="GZ16" s="391"/>
      <c r="HA16" s="391"/>
      <c r="HB16" s="391"/>
      <c r="HC16" s="391"/>
      <c r="HD16" s="391"/>
    </row>
    <row r="17" spans="1:212" s="120" customFormat="1" ht="22.5" x14ac:dyDescent="0.2">
      <c r="A17" s="165" t="s">
        <v>372</v>
      </c>
      <c r="B17" s="182">
        <v>2210107</v>
      </c>
      <c r="C17" s="182">
        <v>6814200</v>
      </c>
      <c r="D17" s="182">
        <v>7852200</v>
      </c>
      <c r="E17" s="166">
        <v>960000</v>
      </c>
      <c r="F17" s="182">
        <v>2331100</v>
      </c>
      <c r="G17" s="395" t="s">
        <v>404</v>
      </c>
      <c r="H17" s="168" t="str">
        <f>VLOOKUP(B17,Produkte!$A$1:$B$250,2,0)</f>
        <v>Förderschule  "Am Park" Behrenhoff</v>
      </c>
      <c r="I17" s="168" t="s">
        <v>107</v>
      </c>
      <c r="J17" s="169" t="s">
        <v>537</v>
      </c>
      <c r="K17" s="269">
        <f t="shared" si="0"/>
        <v>5700000</v>
      </c>
      <c r="L17" s="151">
        <f t="shared" si="4"/>
        <v>7230000</v>
      </c>
      <c r="M17" s="149">
        <v>3000000</v>
      </c>
      <c r="N17" s="139">
        <v>5000000</v>
      </c>
      <c r="O17" s="138">
        <v>2700000</v>
      </c>
      <c r="P17" s="139">
        <v>2230000</v>
      </c>
      <c r="Q17" s="138">
        <v>0</v>
      </c>
      <c r="R17" s="139">
        <v>0</v>
      </c>
      <c r="S17" s="138">
        <v>0</v>
      </c>
      <c r="T17" s="139">
        <v>0</v>
      </c>
      <c r="U17" s="221">
        <f t="shared" si="2"/>
        <v>17279300</v>
      </c>
      <c r="V17" s="222">
        <f t="shared" si="3"/>
        <v>22140900</v>
      </c>
      <c r="W17" s="140">
        <v>0</v>
      </c>
      <c r="X17" s="405">
        <v>0</v>
      </c>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391"/>
      <c r="DG17" s="391"/>
      <c r="DH17" s="391"/>
      <c r="DI17" s="391"/>
      <c r="DJ17" s="391"/>
      <c r="DK17" s="391"/>
      <c r="DL17" s="391"/>
      <c r="DM17" s="391"/>
      <c r="DN17" s="391"/>
      <c r="DO17" s="391"/>
      <c r="DP17" s="391"/>
      <c r="DQ17" s="391"/>
      <c r="DR17" s="391"/>
      <c r="DS17" s="391"/>
      <c r="DT17" s="391"/>
      <c r="DU17" s="391"/>
      <c r="DV17" s="391"/>
      <c r="DW17" s="391"/>
      <c r="DX17" s="391"/>
      <c r="DY17" s="391"/>
      <c r="DZ17" s="391"/>
      <c r="EA17" s="391"/>
      <c r="EB17" s="391"/>
      <c r="EC17" s="391"/>
      <c r="ED17" s="391"/>
      <c r="EE17" s="391"/>
      <c r="EF17" s="391"/>
      <c r="EG17" s="391"/>
      <c r="EH17" s="391"/>
      <c r="EI17" s="391"/>
      <c r="EJ17" s="391"/>
      <c r="EK17" s="391"/>
      <c r="EL17" s="391"/>
      <c r="EM17" s="391"/>
      <c r="EN17" s="391"/>
      <c r="EO17" s="391"/>
      <c r="EP17" s="391"/>
      <c r="EQ17" s="391"/>
      <c r="ER17" s="391"/>
      <c r="ES17" s="391"/>
      <c r="ET17" s="391"/>
      <c r="EU17" s="391"/>
      <c r="EV17" s="391"/>
      <c r="EW17" s="391"/>
      <c r="EX17" s="391"/>
      <c r="EY17" s="391"/>
      <c r="EZ17" s="391"/>
      <c r="FA17" s="391"/>
      <c r="FB17" s="391"/>
      <c r="FC17" s="391"/>
      <c r="FD17" s="391"/>
      <c r="FE17" s="391"/>
      <c r="FF17" s="391"/>
      <c r="FG17" s="391"/>
      <c r="FH17" s="391"/>
      <c r="FI17" s="391"/>
      <c r="FJ17" s="391"/>
      <c r="FK17" s="391"/>
      <c r="FL17" s="391"/>
      <c r="FM17" s="391"/>
      <c r="FN17" s="391"/>
      <c r="FO17" s="391"/>
      <c r="FP17" s="391"/>
      <c r="FQ17" s="391"/>
      <c r="FR17" s="391"/>
      <c r="FS17" s="391"/>
      <c r="FT17" s="391"/>
      <c r="FU17" s="391"/>
      <c r="FV17" s="391"/>
      <c r="FW17" s="391"/>
      <c r="FX17" s="391"/>
      <c r="FY17" s="391"/>
      <c r="FZ17" s="391"/>
      <c r="GA17" s="391"/>
      <c r="GB17" s="391"/>
      <c r="GC17" s="391"/>
      <c r="GD17" s="391"/>
      <c r="GE17" s="391"/>
      <c r="GF17" s="391"/>
      <c r="GG17" s="391"/>
      <c r="GH17" s="391"/>
      <c r="GI17" s="391"/>
      <c r="GJ17" s="391"/>
      <c r="GK17" s="391"/>
      <c r="GL17" s="391"/>
      <c r="GM17" s="391"/>
      <c r="GN17" s="391"/>
      <c r="GO17" s="391"/>
      <c r="GP17" s="391"/>
      <c r="GQ17" s="391"/>
      <c r="GR17" s="391"/>
      <c r="GS17" s="391"/>
      <c r="GT17" s="391"/>
      <c r="GU17" s="391"/>
      <c r="GV17" s="391"/>
      <c r="GW17" s="391"/>
      <c r="GX17" s="391"/>
      <c r="GY17" s="391"/>
      <c r="GZ17" s="391"/>
      <c r="HA17" s="391"/>
      <c r="HB17" s="391"/>
      <c r="HC17" s="391"/>
      <c r="HD17" s="391"/>
    </row>
    <row r="18" spans="1:212" s="120" customFormat="1" ht="22.5" customHeight="1" x14ac:dyDescent="0.2">
      <c r="A18" s="165" t="s">
        <v>418</v>
      </c>
      <c r="B18" s="182">
        <v>1140200</v>
      </c>
      <c r="C18" s="182" t="s">
        <v>378</v>
      </c>
      <c r="D18" s="182">
        <v>7852200</v>
      </c>
      <c r="E18" s="166">
        <v>960022</v>
      </c>
      <c r="F18" s="182" t="s">
        <v>378</v>
      </c>
      <c r="G18" s="395" t="s">
        <v>681</v>
      </c>
      <c r="H18" s="168" t="str">
        <f>VLOOKUP(B18,Produkte!$A$1:$B$250,2,0)</f>
        <v>Liegenschaften</v>
      </c>
      <c r="I18" s="168" t="s">
        <v>644</v>
      </c>
      <c r="J18" s="169"/>
      <c r="K18" s="269">
        <f t="shared" si="0"/>
        <v>0</v>
      </c>
      <c r="L18" s="151"/>
      <c r="M18" s="149">
        <v>0</v>
      </c>
      <c r="N18" s="139">
        <v>200000</v>
      </c>
      <c r="O18" s="138">
        <v>0</v>
      </c>
      <c r="P18" s="139">
        <v>200000</v>
      </c>
      <c r="Q18" s="138">
        <v>0</v>
      </c>
      <c r="R18" s="139">
        <v>0</v>
      </c>
      <c r="S18" s="138">
        <v>0</v>
      </c>
      <c r="T18" s="139">
        <v>0</v>
      </c>
      <c r="U18" s="221">
        <f t="shared" si="2"/>
        <v>17079300</v>
      </c>
      <c r="V18" s="222">
        <f t="shared" si="3"/>
        <v>21940900</v>
      </c>
      <c r="W18" s="140">
        <v>0</v>
      </c>
      <c r="X18" s="405">
        <v>0</v>
      </c>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391"/>
      <c r="DG18" s="391"/>
      <c r="DH18" s="391"/>
      <c r="DI18" s="391"/>
      <c r="DJ18" s="391"/>
      <c r="DK18" s="391"/>
      <c r="DL18" s="391"/>
      <c r="DM18" s="391"/>
      <c r="DN18" s="391"/>
      <c r="DO18" s="391"/>
      <c r="DP18" s="391"/>
      <c r="DQ18" s="391"/>
      <c r="DR18" s="391"/>
      <c r="DS18" s="391"/>
      <c r="DT18" s="391"/>
      <c r="DU18" s="391"/>
      <c r="DV18" s="391"/>
      <c r="DW18" s="391"/>
      <c r="DX18" s="391"/>
      <c r="DY18" s="391"/>
      <c r="DZ18" s="391"/>
      <c r="EA18" s="391"/>
      <c r="EB18" s="391"/>
      <c r="EC18" s="391"/>
      <c r="ED18" s="391"/>
      <c r="EE18" s="391"/>
      <c r="EF18" s="391"/>
      <c r="EG18" s="391"/>
      <c r="EH18" s="391"/>
      <c r="EI18" s="391"/>
      <c r="EJ18" s="391"/>
      <c r="EK18" s="391"/>
      <c r="EL18" s="391"/>
      <c r="EM18" s="391"/>
      <c r="EN18" s="391"/>
      <c r="EO18" s="391"/>
      <c r="EP18" s="391"/>
      <c r="EQ18" s="391"/>
      <c r="ER18" s="391"/>
      <c r="ES18" s="391"/>
      <c r="ET18" s="391"/>
      <c r="EU18" s="391"/>
      <c r="EV18" s="391"/>
      <c r="EW18" s="391"/>
      <c r="EX18" s="391"/>
      <c r="EY18" s="391"/>
      <c r="EZ18" s="391"/>
      <c r="FA18" s="391"/>
      <c r="FB18" s="391"/>
      <c r="FC18" s="391"/>
      <c r="FD18" s="391"/>
      <c r="FE18" s="391"/>
      <c r="FF18" s="391"/>
      <c r="FG18" s="391"/>
      <c r="FH18" s="391"/>
      <c r="FI18" s="391"/>
      <c r="FJ18" s="391"/>
      <c r="FK18" s="391"/>
      <c r="FL18" s="391"/>
      <c r="FM18" s="391"/>
      <c r="FN18" s="391"/>
      <c r="FO18" s="391"/>
      <c r="FP18" s="391"/>
      <c r="FQ18" s="391"/>
      <c r="FR18" s="391"/>
      <c r="FS18" s="391"/>
      <c r="FT18" s="391"/>
      <c r="FU18" s="391"/>
      <c r="FV18" s="391"/>
      <c r="FW18" s="391"/>
      <c r="FX18" s="391"/>
      <c r="FY18" s="391"/>
      <c r="FZ18" s="391"/>
      <c r="GA18" s="391"/>
      <c r="GB18" s="391"/>
      <c r="GC18" s="391"/>
      <c r="GD18" s="391"/>
      <c r="GE18" s="391"/>
      <c r="GF18" s="391"/>
      <c r="GG18" s="391"/>
      <c r="GH18" s="391"/>
      <c r="GI18" s="391"/>
      <c r="GJ18" s="391"/>
      <c r="GK18" s="391"/>
      <c r="GL18" s="391"/>
      <c r="GM18" s="391"/>
      <c r="GN18" s="391"/>
      <c r="GO18" s="391"/>
      <c r="GP18" s="391"/>
      <c r="GQ18" s="391"/>
      <c r="GR18" s="391"/>
      <c r="GS18" s="391"/>
      <c r="GT18" s="391"/>
      <c r="GU18" s="391"/>
      <c r="GV18" s="391"/>
      <c r="GW18" s="391"/>
      <c r="GX18" s="391"/>
      <c r="GY18" s="391"/>
      <c r="GZ18" s="391"/>
      <c r="HA18" s="391"/>
      <c r="HB18" s="391"/>
      <c r="HC18" s="391"/>
      <c r="HD18" s="391"/>
    </row>
    <row r="19" spans="1:212" s="120" customFormat="1" ht="22.5" customHeight="1" x14ac:dyDescent="0.2">
      <c r="A19" s="165" t="s">
        <v>418</v>
      </c>
      <c r="B19" s="182">
        <v>1140200</v>
      </c>
      <c r="C19" s="182" t="s">
        <v>378</v>
      </c>
      <c r="D19" s="182">
        <v>7852200</v>
      </c>
      <c r="E19" s="166">
        <v>960022</v>
      </c>
      <c r="F19" s="182" t="s">
        <v>378</v>
      </c>
      <c r="G19" s="395" t="s">
        <v>681</v>
      </c>
      <c r="H19" s="168" t="str">
        <f>VLOOKUP(B19,Produkte!$A$1:$B$250,2,0)</f>
        <v>Liegenschaften</v>
      </c>
      <c r="I19" s="168" t="s">
        <v>645</v>
      </c>
      <c r="J19" s="169"/>
      <c r="K19" s="269">
        <f t="shared" si="0"/>
        <v>0</v>
      </c>
      <c r="L19" s="151"/>
      <c r="M19" s="149">
        <v>0</v>
      </c>
      <c r="N19" s="139">
        <v>0</v>
      </c>
      <c r="O19" s="138">
        <v>0</v>
      </c>
      <c r="P19" s="139">
        <v>200000</v>
      </c>
      <c r="Q19" s="138">
        <v>0</v>
      </c>
      <c r="R19" s="139">
        <v>0</v>
      </c>
      <c r="S19" s="138">
        <v>0</v>
      </c>
      <c r="T19" s="139">
        <v>0</v>
      </c>
      <c r="U19" s="221">
        <f t="shared" ref="U19:U34" si="5">U18+M19-N19</f>
        <v>17079300</v>
      </c>
      <c r="V19" s="222">
        <f t="shared" ref="V19:V34" si="6">V18+O19-P19</f>
        <v>21740900</v>
      </c>
      <c r="W19" s="140">
        <v>0</v>
      </c>
      <c r="X19" s="405">
        <v>0</v>
      </c>
      <c r="Y19" s="391"/>
      <c r="Z19" s="391"/>
      <c r="AA19" s="391"/>
      <c r="AB19" s="391"/>
      <c r="AC19" s="391"/>
      <c r="AD19" s="391"/>
      <c r="AE19" s="391"/>
      <c r="AF19" s="391"/>
      <c r="AG19" s="391"/>
      <c r="AH19" s="391"/>
      <c r="AI19" s="391"/>
      <c r="AJ19" s="391"/>
      <c r="AK19" s="391"/>
      <c r="AL19" s="391"/>
      <c r="AM19" s="391"/>
      <c r="AN19" s="391"/>
      <c r="AO19" s="391"/>
      <c r="AP19" s="391"/>
      <c r="AQ19" s="391"/>
      <c r="AR19" s="391"/>
      <c r="AS19" s="391"/>
      <c r="AT19" s="391"/>
      <c r="AU19" s="391"/>
      <c r="AV19" s="391"/>
      <c r="AW19" s="391"/>
      <c r="AX19" s="391"/>
      <c r="AY19" s="391"/>
      <c r="AZ19" s="391"/>
      <c r="BA19" s="391"/>
      <c r="BB19" s="391"/>
      <c r="BC19" s="391"/>
      <c r="BD19" s="391"/>
      <c r="BE19" s="391"/>
      <c r="BF19" s="391"/>
      <c r="BG19" s="391"/>
      <c r="BH19" s="391"/>
      <c r="BI19" s="391"/>
      <c r="BJ19" s="391"/>
      <c r="BK19" s="391"/>
      <c r="BL19" s="391"/>
      <c r="BM19" s="391"/>
      <c r="BN19" s="391"/>
      <c r="BO19" s="391"/>
      <c r="BP19" s="391"/>
      <c r="BQ19" s="391"/>
      <c r="BR19" s="391"/>
      <c r="BS19" s="391"/>
      <c r="BT19" s="391"/>
      <c r="BU19" s="391"/>
      <c r="BV19" s="391"/>
      <c r="BW19" s="391"/>
      <c r="BX19" s="391"/>
      <c r="BY19" s="391"/>
      <c r="BZ19" s="391"/>
      <c r="CA19" s="391"/>
      <c r="CB19" s="391"/>
      <c r="CC19" s="391"/>
      <c r="CD19" s="391"/>
      <c r="CE19" s="391"/>
      <c r="CF19" s="391"/>
      <c r="CG19" s="391"/>
      <c r="CH19" s="391"/>
      <c r="CI19" s="391"/>
      <c r="CJ19" s="391"/>
      <c r="CK19" s="391"/>
      <c r="CL19" s="391"/>
      <c r="CM19" s="391"/>
      <c r="CN19" s="391"/>
      <c r="CO19" s="391"/>
      <c r="CP19" s="391"/>
      <c r="CQ19" s="391"/>
      <c r="CR19" s="391"/>
      <c r="CS19" s="391"/>
      <c r="CT19" s="391"/>
      <c r="CU19" s="391"/>
      <c r="CV19" s="391"/>
      <c r="CW19" s="391"/>
      <c r="CX19" s="391"/>
      <c r="CY19" s="391"/>
      <c r="CZ19" s="391"/>
      <c r="DA19" s="391"/>
      <c r="DB19" s="391"/>
      <c r="DC19" s="391"/>
      <c r="DD19" s="391"/>
      <c r="DE19" s="391"/>
      <c r="DF19" s="391"/>
      <c r="DG19" s="391"/>
      <c r="DH19" s="391"/>
      <c r="DI19" s="391"/>
      <c r="DJ19" s="391"/>
      <c r="DK19" s="391"/>
      <c r="DL19" s="391"/>
      <c r="DM19" s="391"/>
      <c r="DN19" s="391"/>
      <c r="DO19" s="391"/>
      <c r="DP19" s="391"/>
      <c r="DQ19" s="391"/>
      <c r="DR19" s="391"/>
      <c r="DS19" s="391"/>
      <c r="DT19" s="391"/>
      <c r="DU19" s="391"/>
      <c r="DV19" s="391"/>
      <c r="DW19" s="391"/>
      <c r="DX19" s="391"/>
      <c r="DY19" s="391"/>
      <c r="DZ19" s="391"/>
      <c r="EA19" s="391"/>
      <c r="EB19" s="391"/>
      <c r="EC19" s="391"/>
      <c r="ED19" s="391"/>
      <c r="EE19" s="391"/>
      <c r="EF19" s="391"/>
      <c r="EG19" s="391"/>
      <c r="EH19" s="391"/>
      <c r="EI19" s="391"/>
      <c r="EJ19" s="391"/>
      <c r="EK19" s="391"/>
      <c r="EL19" s="391"/>
      <c r="EM19" s="391"/>
      <c r="EN19" s="391"/>
      <c r="EO19" s="391"/>
      <c r="EP19" s="391"/>
      <c r="EQ19" s="391"/>
      <c r="ER19" s="391"/>
      <c r="ES19" s="391"/>
      <c r="ET19" s="391"/>
      <c r="EU19" s="391"/>
      <c r="EV19" s="391"/>
      <c r="EW19" s="391"/>
      <c r="EX19" s="391"/>
      <c r="EY19" s="391"/>
      <c r="EZ19" s="391"/>
      <c r="FA19" s="391"/>
      <c r="FB19" s="391"/>
      <c r="FC19" s="391"/>
      <c r="FD19" s="391"/>
      <c r="FE19" s="391"/>
      <c r="FF19" s="391"/>
      <c r="FG19" s="391"/>
      <c r="FH19" s="391"/>
      <c r="FI19" s="391"/>
      <c r="FJ19" s="391"/>
      <c r="FK19" s="391"/>
      <c r="FL19" s="391"/>
      <c r="FM19" s="391"/>
      <c r="FN19" s="391"/>
      <c r="FO19" s="391"/>
      <c r="FP19" s="391"/>
      <c r="FQ19" s="391"/>
      <c r="FR19" s="391"/>
      <c r="FS19" s="391"/>
      <c r="FT19" s="391"/>
      <c r="FU19" s="391"/>
      <c r="FV19" s="391"/>
      <c r="FW19" s="391"/>
      <c r="FX19" s="391"/>
      <c r="FY19" s="391"/>
      <c r="FZ19" s="391"/>
      <c r="GA19" s="391"/>
      <c r="GB19" s="391"/>
      <c r="GC19" s="391"/>
      <c r="GD19" s="391"/>
      <c r="GE19" s="391"/>
      <c r="GF19" s="391"/>
      <c r="GG19" s="391"/>
      <c r="GH19" s="391"/>
      <c r="GI19" s="391"/>
      <c r="GJ19" s="391"/>
      <c r="GK19" s="391"/>
      <c r="GL19" s="391"/>
      <c r="GM19" s="391"/>
      <c r="GN19" s="391"/>
      <c r="GO19" s="391"/>
      <c r="GP19" s="391"/>
      <c r="GQ19" s="391"/>
      <c r="GR19" s="391"/>
      <c r="GS19" s="391"/>
      <c r="GT19" s="391"/>
      <c r="GU19" s="391"/>
      <c r="GV19" s="391"/>
      <c r="GW19" s="391"/>
      <c r="GX19" s="391"/>
      <c r="GY19" s="391"/>
      <c r="GZ19" s="391"/>
      <c r="HA19" s="391"/>
      <c r="HB19" s="391"/>
      <c r="HC19" s="391"/>
      <c r="HD19" s="391"/>
    </row>
    <row r="20" spans="1:212" s="35" customFormat="1" x14ac:dyDescent="0.2">
      <c r="A20" s="165">
        <v>22</v>
      </c>
      <c r="B20" s="182">
        <v>1140200</v>
      </c>
      <c r="C20" s="182" t="s">
        <v>378</v>
      </c>
      <c r="D20" s="182">
        <v>7852200</v>
      </c>
      <c r="E20" s="166">
        <v>960022</v>
      </c>
      <c r="F20" s="182" t="s">
        <v>378</v>
      </c>
      <c r="G20" s="395" t="s">
        <v>397</v>
      </c>
      <c r="H20" s="168" t="str">
        <f>VLOOKUP(B20,Produkte!$A$1:$B$250,2,0)</f>
        <v>Liegenschaften</v>
      </c>
      <c r="I20" s="168" t="s">
        <v>91</v>
      </c>
      <c r="J20" s="169" t="s">
        <v>652</v>
      </c>
      <c r="K20" s="269">
        <f t="shared" si="0"/>
        <v>0</v>
      </c>
      <c r="L20" s="151">
        <f t="shared" ref="L20:L32" si="7">N20+P20+R20+T20</f>
        <v>1100000</v>
      </c>
      <c r="M20" s="149">
        <v>0</v>
      </c>
      <c r="N20" s="139">
        <v>1100000</v>
      </c>
      <c r="O20" s="138">
        <v>0</v>
      </c>
      <c r="P20" s="139">
        <v>0</v>
      </c>
      <c r="Q20" s="138">
        <v>0</v>
      </c>
      <c r="R20" s="139">
        <v>0</v>
      </c>
      <c r="S20" s="138">
        <v>0</v>
      </c>
      <c r="T20" s="139">
        <v>0</v>
      </c>
      <c r="U20" s="221">
        <f t="shared" si="5"/>
        <v>15979300</v>
      </c>
      <c r="V20" s="222">
        <f t="shared" si="6"/>
        <v>21740900</v>
      </c>
      <c r="W20" s="140">
        <v>0</v>
      </c>
      <c r="X20" s="405">
        <v>0</v>
      </c>
      <c r="Y20" s="393"/>
      <c r="Z20" s="393"/>
      <c r="AA20" s="393"/>
      <c r="AB20" s="393"/>
      <c r="AC20" s="393"/>
      <c r="AD20" s="393"/>
      <c r="AE20" s="393"/>
      <c r="AF20" s="393"/>
      <c r="AG20" s="393"/>
      <c r="AH20" s="393"/>
      <c r="AI20" s="393"/>
      <c r="AJ20" s="393"/>
      <c r="AK20" s="393"/>
      <c r="AL20" s="393"/>
      <c r="AM20" s="393"/>
      <c r="AN20" s="393"/>
      <c r="AO20" s="393"/>
      <c r="AP20" s="393"/>
      <c r="AQ20" s="393"/>
      <c r="AR20" s="393"/>
      <c r="AS20" s="393"/>
      <c r="AT20" s="393"/>
      <c r="AU20" s="393"/>
      <c r="AV20" s="393"/>
      <c r="AW20" s="393"/>
      <c r="AX20" s="393"/>
      <c r="AY20" s="393"/>
      <c r="AZ20" s="393"/>
      <c r="BA20" s="393"/>
      <c r="BB20" s="393"/>
      <c r="BC20" s="393"/>
      <c r="BD20" s="393"/>
      <c r="BE20" s="393"/>
      <c r="BF20" s="393"/>
      <c r="BG20" s="393"/>
      <c r="BH20" s="393"/>
      <c r="BI20" s="393"/>
      <c r="BJ20" s="393"/>
      <c r="BK20" s="393"/>
      <c r="BL20" s="393"/>
      <c r="BM20" s="393"/>
      <c r="BN20" s="393"/>
      <c r="BO20" s="393"/>
      <c r="BP20" s="393"/>
      <c r="BQ20" s="393"/>
      <c r="BR20" s="393"/>
      <c r="BS20" s="393"/>
      <c r="BT20" s="393"/>
      <c r="BU20" s="393"/>
      <c r="BV20" s="393"/>
      <c r="BW20" s="393"/>
      <c r="BX20" s="393"/>
      <c r="BY20" s="393"/>
      <c r="BZ20" s="393"/>
      <c r="CA20" s="393"/>
      <c r="CB20" s="393"/>
      <c r="CC20" s="393"/>
      <c r="CD20" s="393"/>
      <c r="CE20" s="393"/>
      <c r="CF20" s="393"/>
      <c r="CG20" s="393"/>
      <c r="CH20" s="393"/>
      <c r="CI20" s="393"/>
      <c r="CJ20" s="393"/>
      <c r="CK20" s="393"/>
      <c r="CL20" s="393"/>
      <c r="CM20" s="393"/>
      <c r="CN20" s="393"/>
      <c r="CO20" s="393"/>
      <c r="CP20" s="393"/>
      <c r="CQ20" s="393"/>
      <c r="CR20" s="393"/>
      <c r="CS20" s="393"/>
      <c r="CT20" s="393"/>
      <c r="CU20" s="393"/>
      <c r="CV20" s="393"/>
      <c r="CW20" s="393"/>
      <c r="CX20" s="393"/>
      <c r="CY20" s="393"/>
      <c r="CZ20" s="393"/>
      <c r="DA20" s="393"/>
      <c r="DB20" s="393"/>
      <c r="DC20" s="393"/>
      <c r="DD20" s="393"/>
      <c r="DE20" s="393"/>
      <c r="DF20" s="393"/>
      <c r="DG20" s="393"/>
      <c r="DH20" s="393"/>
      <c r="DI20" s="393"/>
      <c r="DJ20" s="393"/>
      <c r="DK20" s="393"/>
      <c r="DL20" s="393"/>
      <c r="DM20" s="393"/>
      <c r="DN20" s="393"/>
      <c r="DO20" s="393"/>
      <c r="DP20" s="393"/>
      <c r="DQ20" s="393"/>
      <c r="DR20" s="393"/>
      <c r="DS20" s="393"/>
      <c r="DT20" s="393"/>
      <c r="DU20" s="393"/>
      <c r="DV20" s="393"/>
      <c r="DW20" s="393"/>
      <c r="DX20" s="393"/>
      <c r="DY20" s="393"/>
      <c r="DZ20" s="393"/>
      <c r="EA20" s="393"/>
      <c r="EB20" s="393"/>
      <c r="EC20" s="393"/>
      <c r="ED20" s="393"/>
      <c r="EE20" s="393"/>
      <c r="EF20" s="393"/>
      <c r="EG20" s="393"/>
      <c r="EH20" s="393"/>
      <c r="EI20" s="393"/>
      <c r="EJ20" s="393"/>
      <c r="EK20" s="393"/>
      <c r="EL20" s="393"/>
      <c r="EM20" s="393"/>
      <c r="EN20" s="393"/>
      <c r="EO20" s="393"/>
      <c r="EP20" s="393"/>
      <c r="EQ20" s="393"/>
      <c r="ER20" s="393"/>
      <c r="ES20" s="393"/>
      <c r="ET20" s="393"/>
      <c r="EU20" s="393"/>
      <c r="EV20" s="393"/>
      <c r="EW20" s="393"/>
      <c r="EX20" s="393"/>
      <c r="EY20" s="393"/>
      <c r="EZ20" s="393"/>
      <c r="FA20" s="393"/>
      <c r="FB20" s="393"/>
      <c r="FC20" s="393"/>
      <c r="FD20" s="393"/>
      <c r="FE20" s="393"/>
      <c r="FF20" s="393"/>
      <c r="FG20" s="393"/>
      <c r="FH20" s="393"/>
      <c r="FI20" s="393"/>
      <c r="FJ20" s="393"/>
      <c r="FK20" s="393"/>
      <c r="FL20" s="393"/>
      <c r="FM20" s="393"/>
      <c r="FN20" s="393"/>
      <c r="FO20" s="393"/>
      <c r="FP20" s="393"/>
      <c r="FQ20" s="393"/>
      <c r="FR20" s="393"/>
      <c r="FS20" s="393"/>
      <c r="FT20" s="393"/>
      <c r="FU20" s="393"/>
      <c r="FV20" s="393"/>
      <c r="FW20" s="393"/>
      <c r="FX20" s="393"/>
      <c r="FY20" s="393"/>
      <c r="FZ20" s="393"/>
      <c r="GA20" s="393"/>
      <c r="GB20" s="393"/>
      <c r="GC20" s="393"/>
      <c r="GD20" s="393"/>
      <c r="GE20" s="393"/>
      <c r="GF20" s="393"/>
      <c r="GG20" s="393"/>
      <c r="GH20" s="393"/>
      <c r="GI20" s="393"/>
      <c r="GJ20" s="393"/>
      <c r="GK20" s="393"/>
      <c r="GL20" s="393"/>
      <c r="GM20" s="393"/>
      <c r="GN20" s="393"/>
      <c r="GO20" s="393"/>
      <c r="GP20" s="393"/>
      <c r="GQ20" s="393"/>
      <c r="GR20" s="393"/>
      <c r="GS20" s="393"/>
      <c r="GT20" s="393"/>
      <c r="GU20" s="393"/>
      <c r="GV20" s="393"/>
      <c r="GW20" s="393"/>
      <c r="GX20" s="393"/>
      <c r="GY20" s="393"/>
      <c r="GZ20" s="393"/>
      <c r="HA20" s="393"/>
      <c r="HB20" s="393"/>
      <c r="HC20" s="393"/>
      <c r="HD20" s="393"/>
    </row>
    <row r="21" spans="1:212" s="120" customFormat="1" ht="11.25" x14ac:dyDescent="0.2">
      <c r="A21" s="165">
        <v>22</v>
      </c>
      <c r="B21" s="182">
        <v>1140200</v>
      </c>
      <c r="C21" s="182" t="s">
        <v>378</v>
      </c>
      <c r="D21" s="182">
        <v>7852200</v>
      </c>
      <c r="E21" s="166">
        <v>960022</v>
      </c>
      <c r="F21" s="182" t="s">
        <v>378</v>
      </c>
      <c r="G21" s="395" t="s">
        <v>657</v>
      </c>
      <c r="H21" s="168" t="str">
        <f>VLOOKUP(B21,Produkte!$A$1:$B$250,2,0)</f>
        <v>Liegenschaften</v>
      </c>
      <c r="I21" s="168" t="s">
        <v>92</v>
      </c>
      <c r="J21" s="169" t="s">
        <v>652</v>
      </c>
      <c r="K21" s="269">
        <f t="shared" si="0"/>
        <v>0</v>
      </c>
      <c r="L21" s="151">
        <f t="shared" si="7"/>
        <v>1900000</v>
      </c>
      <c r="M21" s="149">
        <v>0</v>
      </c>
      <c r="N21" s="139">
        <v>400000</v>
      </c>
      <c r="O21" s="138">
        <v>0</v>
      </c>
      <c r="P21" s="139">
        <v>750000</v>
      </c>
      <c r="Q21" s="138">
        <v>0</v>
      </c>
      <c r="R21" s="139">
        <v>750000</v>
      </c>
      <c r="S21" s="138">
        <v>0</v>
      </c>
      <c r="T21" s="139">
        <v>0</v>
      </c>
      <c r="U21" s="221">
        <f t="shared" si="5"/>
        <v>15579300</v>
      </c>
      <c r="V21" s="222">
        <f t="shared" si="6"/>
        <v>20990900</v>
      </c>
      <c r="W21" s="140">
        <v>750000</v>
      </c>
      <c r="X21" s="405">
        <v>0</v>
      </c>
      <c r="Y21" s="391"/>
      <c r="Z21" s="391"/>
      <c r="AA21" s="391"/>
      <c r="AB21" s="391"/>
      <c r="AC21" s="391"/>
      <c r="AD21" s="391"/>
      <c r="AE21" s="391"/>
      <c r="AF21" s="391"/>
      <c r="AG21" s="391"/>
      <c r="AH21" s="391"/>
      <c r="AI21" s="391"/>
      <c r="AJ21" s="391"/>
      <c r="AK21" s="391"/>
      <c r="AL21" s="391"/>
      <c r="AM21" s="391"/>
      <c r="AN21" s="391"/>
      <c r="AO21" s="391"/>
      <c r="AP21" s="391"/>
      <c r="AQ21" s="391"/>
      <c r="AR21" s="391"/>
      <c r="AS21" s="391"/>
      <c r="AT21" s="391"/>
      <c r="AU21" s="391"/>
      <c r="AV21" s="391"/>
      <c r="AW21" s="391"/>
      <c r="AX21" s="391"/>
      <c r="AY21" s="391"/>
      <c r="AZ21" s="391"/>
      <c r="BA21" s="391"/>
      <c r="BB21" s="391"/>
      <c r="BC21" s="391"/>
      <c r="BD21" s="391"/>
      <c r="BE21" s="391"/>
      <c r="BF21" s="391"/>
      <c r="BG21" s="391"/>
      <c r="BH21" s="391"/>
      <c r="BI21" s="391"/>
      <c r="BJ21" s="391"/>
      <c r="BK21" s="391"/>
      <c r="BL21" s="391"/>
      <c r="BM21" s="391"/>
      <c r="BN21" s="391"/>
      <c r="BO21" s="391"/>
      <c r="BP21" s="391"/>
      <c r="BQ21" s="391"/>
      <c r="BR21" s="391"/>
      <c r="BS21" s="391"/>
      <c r="BT21" s="391"/>
      <c r="BU21" s="391"/>
      <c r="BV21" s="391"/>
      <c r="BW21" s="391"/>
      <c r="BX21" s="391"/>
      <c r="BY21" s="391"/>
      <c r="BZ21" s="391"/>
      <c r="CA21" s="391"/>
      <c r="CB21" s="391"/>
      <c r="CC21" s="391"/>
      <c r="CD21" s="391"/>
      <c r="CE21" s="391"/>
      <c r="CF21" s="391"/>
      <c r="CG21" s="391"/>
      <c r="CH21" s="391"/>
      <c r="CI21" s="391"/>
      <c r="CJ21" s="391"/>
      <c r="CK21" s="391"/>
      <c r="CL21" s="391"/>
      <c r="CM21" s="391"/>
      <c r="CN21" s="391"/>
      <c r="CO21" s="391"/>
      <c r="CP21" s="391"/>
      <c r="CQ21" s="391"/>
      <c r="CR21" s="391"/>
      <c r="CS21" s="391"/>
      <c r="CT21" s="391"/>
      <c r="CU21" s="391"/>
      <c r="CV21" s="391"/>
      <c r="CW21" s="391"/>
      <c r="CX21" s="391"/>
      <c r="CY21" s="391"/>
      <c r="CZ21" s="391"/>
      <c r="DA21" s="391"/>
      <c r="DB21" s="391"/>
      <c r="DC21" s="391"/>
      <c r="DD21" s="391"/>
      <c r="DE21" s="391"/>
      <c r="DF21" s="391"/>
      <c r="DG21" s="391"/>
      <c r="DH21" s="391"/>
      <c r="DI21" s="391"/>
      <c r="DJ21" s="391"/>
      <c r="DK21" s="391"/>
      <c r="DL21" s="391"/>
      <c r="DM21" s="391"/>
      <c r="DN21" s="391"/>
      <c r="DO21" s="391"/>
      <c r="DP21" s="391"/>
      <c r="DQ21" s="391"/>
      <c r="DR21" s="391"/>
      <c r="DS21" s="391"/>
      <c r="DT21" s="391"/>
      <c r="DU21" s="391"/>
      <c r="DV21" s="391"/>
      <c r="DW21" s="391"/>
      <c r="DX21" s="391"/>
      <c r="DY21" s="391"/>
      <c r="DZ21" s="391"/>
      <c r="EA21" s="391"/>
      <c r="EB21" s="391"/>
      <c r="EC21" s="391"/>
      <c r="ED21" s="391"/>
      <c r="EE21" s="391"/>
      <c r="EF21" s="391"/>
      <c r="EG21" s="391"/>
      <c r="EH21" s="391"/>
      <c r="EI21" s="391"/>
      <c r="EJ21" s="391"/>
      <c r="EK21" s="391"/>
      <c r="EL21" s="391"/>
      <c r="EM21" s="391"/>
      <c r="EN21" s="391"/>
      <c r="EO21" s="391"/>
      <c r="EP21" s="391"/>
      <c r="EQ21" s="391"/>
      <c r="ER21" s="391"/>
      <c r="ES21" s="391"/>
      <c r="ET21" s="391"/>
      <c r="EU21" s="391"/>
      <c r="EV21" s="391"/>
      <c r="EW21" s="391"/>
      <c r="EX21" s="391"/>
      <c r="EY21" s="391"/>
      <c r="EZ21" s="391"/>
      <c r="FA21" s="391"/>
      <c r="FB21" s="391"/>
      <c r="FC21" s="391"/>
      <c r="FD21" s="391"/>
      <c r="FE21" s="391"/>
      <c r="FF21" s="391"/>
      <c r="FG21" s="391"/>
      <c r="FH21" s="391"/>
      <c r="FI21" s="391"/>
      <c r="FJ21" s="391"/>
      <c r="FK21" s="391"/>
      <c r="FL21" s="391"/>
      <c r="FM21" s="391"/>
      <c r="FN21" s="391"/>
      <c r="FO21" s="391"/>
      <c r="FP21" s="391"/>
      <c r="FQ21" s="391"/>
      <c r="FR21" s="391"/>
      <c r="FS21" s="391"/>
      <c r="FT21" s="391"/>
      <c r="FU21" s="391"/>
      <c r="FV21" s="391"/>
      <c r="FW21" s="391"/>
      <c r="FX21" s="391"/>
      <c r="FY21" s="391"/>
      <c r="FZ21" s="391"/>
      <c r="GA21" s="391"/>
      <c r="GB21" s="391"/>
      <c r="GC21" s="391"/>
      <c r="GD21" s="391"/>
      <c r="GE21" s="391"/>
      <c r="GF21" s="391"/>
      <c r="GG21" s="391"/>
      <c r="GH21" s="391"/>
      <c r="GI21" s="391"/>
      <c r="GJ21" s="391"/>
      <c r="GK21" s="391"/>
      <c r="GL21" s="391"/>
      <c r="GM21" s="391"/>
      <c r="GN21" s="391"/>
      <c r="GO21" s="391"/>
      <c r="GP21" s="391"/>
      <c r="GQ21" s="391"/>
      <c r="GR21" s="391"/>
      <c r="GS21" s="391"/>
      <c r="GT21" s="391"/>
      <c r="GU21" s="391"/>
      <c r="GV21" s="391"/>
      <c r="GW21" s="391"/>
      <c r="GX21" s="391"/>
      <c r="GY21" s="391"/>
      <c r="GZ21" s="391"/>
      <c r="HA21" s="391"/>
      <c r="HB21" s="391"/>
      <c r="HC21" s="391"/>
      <c r="HD21" s="391"/>
    </row>
    <row r="22" spans="1:212" s="120" customFormat="1" ht="11.25" x14ac:dyDescent="0.2">
      <c r="A22" s="165">
        <v>22</v>
      </c>
      <c r="B22" s="182">
        <v>1140200</v>
      </c>
      <c r="C22" s="182" t="s">
        <v>378</v>
      </c>
      <c r="D22" s="182">
        <v>7852200</v>
      </c>
      <c r="E22" s="166">
        <v>960022</v>
      </c>
      <c r="F22" s="182" t="s">
        <v>378</v>
      </c>
      <c r="G22" s="395" t="s">
        <v>423</v>
      </c>
      <c r="H22" s="168" t="str">
        <f>VLOOKUP(B22,Produkte!$A$1:$B$250,2,0)</f>
        <v>Liegenschaften</v>
      </c>
      <c r="I22" s="168" t="s">
        <v>93</v>
      </c>
      <c r="J22" s="169" t="s">
        <v>652</v>
      </c>
      <c r="K22" s="269">
        <f t="shared" si="0"/>
        <v>0</v>
      </c>
      <c r="L22" s="151">
        <f t="shared" si="7"/>
        <v>850000</v>
      </c>
      <c r="M22" s="149">
        <v>0</v>
      </c>
      <c r="N22" s="139">
        <v>0</v>
      </c>
      <c r="O22" s="138">
        <v>0</v>
      </c>
      <c r="P22" s="139">
        <v>0</v>
      </c>
      <c r="Q22" s="138">
        <v>0</v>
      </c>
      <c r="R22" s="139">
        <v>100000</v>
      </c>
      <c r="S22" s="138">
        <v>0</v>
      </c>
      <c r="T22" s="139">
        <v>750000</v>
      </c>
      <c r="U22" s="221">
        <f t="shared" si="5"/>
        <v>15579300</v>
      </c>
      <c r="V22" s="222">
        <f t="shared" si="6"/>
        <v>20990900</v>
      </c>
      <c r="W22" s="140">
        <v>100000</v>
      </c>
      <c r="X22" s="405">
        <v>750000</v>
      </c>
      <c r="Y22" s="391"/>
      <c r="Z22" s="391"/>
      <c r="AA22" s="391"/>
      <c r="AB22" s="391"/>
      <c r="AC22" s="391"/>
      <c r="AD22" s="391"/>
      <c r="AE22" s="391"/>
      <c r="AF22" s="391"/>
      <c r="AG22" s="391"/>
      <c r="AH22" s="391"/>
      <c r="AI22" s="391"/>
      <c r="AJ22" s="391"/>
      <c r="AK22" s="391"/>
      <c r="AL22" s="391"/>
      <c r="AM22" s="391"/>
      <c r="AN22" s="391"/>
      <c r="AO22" s="391"/>
      <c r="AP22" s="391"/>
      <c r="AQ22" s="391"/>
      <c r="AR22" s="391"/>
      <c r="AS22" s="391"/>
      <c r="AT22" s="391"/>
      <c r="AU22" s="391"/>
      <c r="AV22" s="391"/>
      <c r="AW22" s="391"/>
      <c r="AX22" s="391"/>
      <c r="AY22" s="391"/>
      <c r="AZ22" s="391"/>
      <c r="BA22" s="391"/>
      <c r="BB22" s="391"/>
      <c r="BC22" s="391"/>
      <c r="BD22" s="391"/>
      <c r="BE22" s="391"/>
      <c r="BF22" s="391"/>
      <c r="BG22" s="391"/>
      <c r="BH22" s="391"/>
      <c r="BI22" s="391"/>
      <c r="BJ22" s="391"/>
      <c r="BK22" s="391"/>
      <c r="BL22" s="391"/>
      <c r="BM22" s="391"/>
      <c r="BN22" s="391"/>
      <c r="BO22" s="391"/>
      <c r="BP22" s="391"/>
      <c r="BQ22" s="391"/>
      <c r="BR22" s="391"/>
      <c r="BS22" s="391"/>
      <c r="BT22" s="391"/>
      <c r="BU22" s="391"/>
      <c r="BV22" s="391"/>
      <c r="BW22" s="391"/>
      <c r="BX22" s="391"/>
      <c r="BY22" s="391"/>
      <c r="BZ22" s="391"/>
      <c r="CA22" s="391"/>
      <c r="CB22" s="391"/>
      <c r="CC22" s="391"/>
      <c r="CD22" s="391"/>
      <c r="CE22" s="391"/>
      <c r="CF22" s="391"/>
      <c r="CG22" s="391"/>
      <c r="CH22" s="391"/>
      <c r="CI22" s="391"/>
      <c r="CJ22" s="391"/>
      <c r="CK22" s="391"/>
      <c r="CL22" s="391"/>
      <c r="CM22" s="391"/>
      <c r="CN22" s="391"/>
      <c r="CO22" s="391"/>
      <c r="CP22" s="391"/>
      <c r="CQ22" s="391"/>
      <c r="CR22" s="391"/>
      <c r="CS22" s="391"/>
      <c r="CT22" s="391"/>
      <c r="CU22" s="391"/>
      <c r="CV22" s="391"/>
      <c r="CW22" s="391"/>
      <c r="CX22" s="391"/>
      <c r="CY22" s="391"/>
      <c r="CZ22" s="391"/>
      <c r="DA22" s="391"/>
      <c r="DB22" s="391"/>
      <c r="DC22" s="391"/>
      <c r="DD22" s="391"/>
      <c r="DE22" s="391"/>
      <c r="DF22" s="391"/>
      <c r="DG22" s="391"/>
      <c r="DH22" s="391"/>
      <c r="DI22" s="391"/>
      <c r="DJ22" s="391"/>
      <c r="DK22" s="391"/>
      <c r="DL22" s="391"/>
      <c r="DM22" s="391"/>
      <c r="DN22" s="391"/>
      <c r="DO22" s="391"/>
      <c r="DP22" s="391"/>
      <c r="DQ22" s="391"/>
      <c r="DR22" s="391"/>
      <c r="DS22" s="391"/>
      <c r="DT22" s="391"/>
      <c r="DU22" s="391"/>
      <c r="DV22" s="391"/>
      <c r="DW22" s="391"/>
      <c r="DX22" s="391"/>
      <c r="DY22" s="391"/>
      <c r="DZ22" s="391"/>
      <c r="EA22" s="391"/>
      <c r="EB22" s="391"/>
      <c r="EC22" s="391"/>
      <c r="ED22" s="391"/>
      <c r="EE22" s="391"/>
      <c r="EF22" s="391"/>
      <c r="EG22" s="391"/>
      <c r="EH22" s="391"/>
      <c r="EI22" s="391"/>
      <c r="EJ22" s="391"/>
      <c r="EK22" s="391"/>
      <c r="EL22" s="391"/>
      <c r="EM22" s="391"/>
      <c r="EN22" s="391"/>
      <c r="EO22" s="391"/>
      <c r="EP22" s="391"/>
      <c r="EQ22" s="391"/>
      <c r="ER22" s="391"/>
      <c r="ES22" s="391"/>
      <c r="ET22" s="391"/>
      <c r="EU22" s="391"/>
      <c r="EV22" s="391"/>
      <c r="EW22" s="391"/>
      <c r="EX22" s="391"/>
      <c r="EY22" s="391"/>
      <c r="EZ22" s="391"/>
      <c r="FA22" s="391"/>
      <c r="FB22" s="391"/>
      <c r="FC22" s="391"/>
      <c r="FD22" s="391"/>
      <c r="FE22" s="391"/>
      <c r="FF22" s="391"/>
      <c r="FG22" s="391"/>
      <c r="FH22" s="391"/>
      <c r="FI22" s="391"/>
      <c r="FJ22" s="391"/>
      <c r="FK22" s="391"/>
      <c r="FL22" s="391"/>
      <c r="FM22" s="391"/>
      <c r="FN22" s="391"/>
      <c r="FO22" s="391"/>
      <c r="FP22" s="391"/>
      <c r="FQ22" s="391"/>
      <c r="FR22" s="391"/>
      <c r="FS22" s="391"/>
      <c r="FT22" s="391"/>
      <c r="FU22" s="391"/>
      <c r="FV22" s="391"/>
      <c r="FW22" s="391"/>
      <c r="FX22" s="391"/>
      <c r="FY22" s="391"/>
      <c r="FZ22" s="391"/>
      <c r="GA22" s="391"/>
      <c r="GB22" s="391"/>
      <c r="GC22" s="391"/>
      <c r="GD22" s="391"/>
      <c r="GE22" s="391"/>
      <c r="GF22" s="391"/>
      <c r="GG22" s="391"/>
      <c r="GH22" s="391"/>
      <c r="GI22" s="391"/>
      <c r="GJ22" s="391"/>
      <c r="GK22" s="391"/>
      <c r="GL22" s="391"/>
      <c r="GM22" s="391"/>
      <c r="GN22" s="391"/>
      <c r="GO22" s="391"/>
      <c r="GP22" s="391"/>
      <c r="GQ22" s="391"/>
      <c r="GR22" s="391"/>
      <c r="GS22" s="391"/>
      <c r="GT22" s="391"/>
      <c r="GU22" s="391"/>
      <c r="GV22" s="391"/>
      <c r="GW22" s="391"/>
      <c r="GX22" s="391"/>
      <c r="GY22" s="391"/>
      <c r="GZ22" s="391"/>
      <c r="HA22" s="391"/>
      <c r="HB22" s="391"/>
      <c r="HC22" s="391"/>
      <c r="HD22" s="391"/>
    </row>
    <row r="23" spans="1:212" s="120" customFormat="1" ht="11.25" x14ac:dyDescent="0.2">
      <c r="A23" s="165">
        <v>22</v>
      </c>
      <c r="B23" s="182">
        <v>1140200</v>
      </c>
      <c r="C23" s="182" t="s">
        <v>378</v>
      </c>
      <c r="D23" s="182">
        <v>7852200</v>
      </c>
      <c r="E23" s="166">
        <v>960022</v>
      </c>
      <c r="F23" s="182" t="s">
        <v>378</v>
      </c>
      <c r="G23" s="395" t="s">
        <v>398</v>
      </c>
      <c r="H23" s="168" t="str">
        <f>VLOOKUP(B23,Produkte!$A$1:$B$250,2,0)</f>
        <v>Liegenschaften</v>
      </c>
      <c r="I23" s="168" t="s">
        <v>94</v>
      </c>
      <c r="J23" s="169" t="s">
        <v>652</v>
      </c>
      <c r="K23" s="269">
        <f t="shared" si="0"/>
        <v>0</v>
      </c>
      <c r="L23" s="151">
        <f t="shared" si="7"/>
        <v>1900000</v>
      </c>
      <c r="M23" s="149">
        <v>0</v>
      </c>
      <c r="N23" s="139">
        <v>0</v>
      </c>
      <c r="O23" s="138">
        <v>0</v>
      </c>
      <c r="P23" s="139">
        <v>400000</v>
      </c>
      <c r="Q23" s="138">
        <v>0</v>
      </c>
      <c r="R23" s="139">
        <v>750000</v>
      </c>
      <c r="S23" s="138">
        <v>0</v>
      </c>
      <c r="T23" s="139">
        <v>750000</v>
      </c>
      <c r="U23" s="221">
        <f t="shared" si="5"/>
        <v>15579300</v>
      </c>
      <c r="V23" s="222">
        <f t="shared" si="6"/>
        <v>20590900</v>
      </c>
      <c r="W23" s="140">
        <v>750000</v>
      </c>
      <c r="X23" s="405">
        <v>750000</v>
      </c>
      <c r="Y23" s="391"/>
      <c r="Z23" s="391"/>
      <c r="AA23" s="391"/>
      <c r="AB23" s="391"/>
      <c r="AC23" s="391"/>
      <c r="AD23" s="391"/>
      <c r="AE23" s="391"/>
      <c r="AF23" s="391"/>
      <c r="AG23" s="391"/>
      <c r="AH23" s="391"/>
      <c r="AI23" s="391"/>
      <c r="AJ23" s="391"/>
      <c r="AK23" s="391"/>
      <c r="AL23" s="391"/>
      <c r="AM23" s="391"/>
      <c r="AN23" s="391"/>
      <c r="AO23" s="391"/>
      <c r="AP23" s="391"/>
      <c r="AQ23" s="391"/>
      <c r="AR23" s="391"/>
      <c r="AS23" s="391"/>
      <c r="AT23" s="391"/>
      <c r="AU23" s="391"/>
      <c r="AV23" s="391"/>
      <c r="AW23" s="391"/>
      <c r="AX23" s="391"/>
      <c r="AY23" s="391"/>
      <c r="AZ23" s="391"/>
      <c r="BA23" s="391"/>
      <c r="BB23" s="391"/>
      <c r="BC23" s="391"/>
      <c r="BD23" s="391"/>
      <c r="BE23" s="391"/>
      <c r="BF23" s="391"/>
      <c r="BG23" s="391"/>
      <c r="BH23" s="391"/>
      <c r="BI23" s="391"/>
      <c r="BJ23" s="391"/>
      <c r="BK23" s="391"/>
      <c r="BL23" s="391"/>
      <c r="BM23" s="391"/>
      <c r="BN23" s="391"/>
      <c r="BO23" s="391"/>
      <c r="BP23" s="391"/>
      <c r="BQ23" s="391"/>
      <c r="BR23" s="391"/>
      <c r="BS23" s="391"/>
      <c r="BT23" s="391"/>
      <c r="BU23" s="391"/>
      <c r="BV23" s="391"/>
      <c r="BW23" s="391"/>
      <c r="BX23" s="391"/>
      <c r="BY23" s="391"/>
      <c r="BZ23" s="391"/>
      <c r="CA23" s="391"/>
      <c r="CB23" s="391"/>
      <c r="CC23" s="391"/>
      <c r="CD23" s="391"/>
      <c r="CE23" s="391"/>
      <c r="CF23" s="391"/>
      <c r="CG23" s="391"/>
      <c r="CH23" s="391"/>
      <c r="CI23" s="391"/>
      <c r="CJ23" s="391"/>
      <c r="CK23" s="391"/>
      <c r="CL23" s="391"/>
      <c r="CM23" s="391"/>
      <c r="CN23" s="391"/>
      <c r="CO23" s="391"/>
      <c r="CP23" s="391"/>
      <c r="CQ23" s="391"/>
      <c r="CR23" s="391"/>
      <c r="CS23" s="391"/>
      <c r="CT23" s="391"/>
      <c r="CU23" s="391"/>
      <c r="CV23" s="391"/>
      <c r="CW23" s="391"/>
      <c r="CX23" s="391"/>
      <c r="CY23" s="391"/>
      <c r="CZ23" s="391"/>
      <c r="DA23" s="391"/>
      <c r="DB23" s="391"/>
      <c r="DC23" s="391"/>
      <c r="DD23" s="391"/>
      <c r="DE23" s="391"/>
      <c r="DF23" s="391"/>
      <c r="DG23" s="391"/>
      <c r="DH23" s="391"/>
      <c r="DI23" s="391"/>
      <c r="DJ23" s="391"/>
      <c r="DK23" s="391"/>
      <c r="DL23" s="391"/>
      <c r="DM23" s="391"/>
      <c r="DN23" s="391"/>
      <c r="DO23" s="391"/>
      <c r="DP23" s="391"/>
      <c r="DQ23" s="391"/>
      <c r="DR23" s="391"/>
      <c r="DS23" s="391"/>
      <c r="DT23" s="391"/>
      <c r="DU23" s="391"/>
      <c r="DV23" s="391"/>
      <c r="DW23" s="391"/>
      <c r="DX23" s="391"/>
      <c r="DY23" s="391"/>
      <c r="DZ23" s="391"/>
      <c r="EA23" s="391"/>
      <c r="EB23" s="391"/>
      <c r="EC23" s="391"/>
      <c r="ED23" s="391"/>
      <c r="EE23" s="391"/>
      <c r="EF23" s="391"/>
      <c r="EG23" s="391"/>
      <c r="EH23" s="391"/>
      <c r="EI23" s="391"/>
      <c r="EJ23" s="391"/>
      <c r="EK23" s="391"/>
      <c r="EL23" s="391"/>
      <c r="EM23" s="391"/>
      <c r="EN23" s="391"/>
      <c r="EO23" s="391"/>
      <c r="EP23" s="391"/>
      <c r="EQ23" s="391"/>
      <c r="ER23" s="391"/>
      <c r="ES23" s="391"/>
      <c r="ET23" s="391"/>
      <c r="EU23" s="391"/>
      <c r="EV23" s="391"/>
      <c r="EW23" s="391"/>
      <c r="EX23" s="391"/>
      <c r="EY23" s="391"/>
      <c r="EZ23" s="391"/>
      <c r="FA23" s="391"/>
      <c r="FB23" s="391"/>
      <c r="FC23" s="391"/>
      <c r="FD23" s="391"/>
      <c r="FE23" s="391"/>
      <c r="FF23" s="391"/>
      <c r="FG23" s="391"/>
      <c r="FH23" s="391"/>
      <c r="FI23" s="391"/>
      <c r="FJ23" s="391"/>
      <c r="FK23" s="391"/>
      <c r="FL23" s="391"/>
      <c r="FM23" s="391"/>
      <c r="FN23" s="391"/>
      <c r="FO23" s="391"/>
      <c r="FP23" s="391"/>
      <c r="FQ23" s="391"/>
      <c r="FR23" s="391"/>
      <c r="FS23" s="391"/>
      <c r="FT23" s="391"/>
      <c r="FU23" s="391"/>
      <c r="FV23" s="391"/>
      <c r="FW23" s="391"/>
      <c r="FX23" s="391"/>
      <c r="FY23" s="391"/>
      <c r="FZ23" s="391"/>
      <c r="GA23" s="391"/>
      <c r="GB23" s="391"/>
      <c r="GC23" s="391"/>
      <c r="GD23" s="391"/>
      <c r="GE23" s="391"/>
      <c r="GF23" s="391"/>
      <c r="GG23" s="391"/>
      <c r="GH23" s="391"/>
      <c r="GI23" s="391"/>
      <c r="GJ23" s="391"/>
      <c r="GK23" s="391"/>
      <c r="GL23" s="391"/>
      <c r="GM23" s="391"/>
      <c r="GN23" s="391"/>
      <c r="GO23" s="391"/>
      <c r="GP23" s="391"/>
      <c r="GQ23" s="391"/>
      <c r="GR23" s="391"/>
      <c r="GS23" s="391"/>
      <c r="GT23" s="391"/>
      <c r="GU23" s="391"/>
      <c r="GV23" s="391"/>
      <c r="GW23" s="391"/>
      <c r="GX23" s="391"/>
      <c r="GY23" s="391"/>
      <c r="GZ23" s="391"/>
      <c r="HA23" s="391"/>
      <c r="HB23" s="391"/>
      <c r="HC23" s="391"/>
      <c r="HD23" s="391"/>
    </row>
    <row r="24" spans="1:212" s="120" customFormat="1" ht="11.25" x14ac:dyDescent="0.2">
      <c r="A24" s="165" t="s">
        <v>418</v>
      </c>
      <c r="B24" s="182">
        <v>1140200</v>
      </c>
      <c r="C24" s="182" t="s">
        <v>378</v>
      </c>
      <c r="D24" s="182">
        <v>7852200</v>
      </c>
      <c r="E24" s="166">
        <v>960022</v>
      </c>
      <c r="F24" s="182"/>
      <c r="G24" s="395" t="s">
        <v>399</v>
      </c>
      <c r="H24" s="168" t="str">
        <f>VLOOKUP(B24,Produkte!$A$1:$B$250,2,0)</f>
        <v>Liegenschaften</v>
      </c>
      <c r="I24" s="168" t="s">
        <v>95</v>
      </c>
      <c r="J24" s="169" t="s">
        <v>652</v>
      </c>
      <c r="K24" s="269">
        <f t="shared" si="0"/>
        <v>0</v>
      </c>
      <c r="L24" s="151">
        <f t="shared" si="7"/>
        <v>1600000</v>
      </c>
      <c r="M24" s="149">
        <v>0</v>
      </c>
      <c r="N24" s="139">
        <v>100000</v>
      </c>
      <c r="O24" s="138">
        <v>0</v>
      </c>
      <c r="P24" s="139">
        <v>750000</v>
      </c>
      <c r="Q24" s="138">
        <v>0</v>
      </c>
      <c r="R24" s="139">
        <v>750000</v>
      </c>
      <c r="S24" s="138">
        <v>0</v>
      </c>
      <c r="T24" s="139">
        <v>0</v>
      </c>
      <c r="U24" s="221">
        <f t="shared" si="5"/>
        <v>15479300</v>
      </c>
      <c r="V24" s="222">
        <f t="shared" si="6"/>
        <v>19840900</v>
      </c>
      <c r="W24" s="140">
        <v>750000</v>
      </c>
      <c r="X24" s="405">
        <v>0</v>
      </c>
      <c r="Y24" s="391"/>
      <c r="Z24" s="391"/>
      <c r="AA24" s="391"/>
      <c r="AB24" s="391"/>
      <c r="AC24" s="391"/>
      <c r="AD24" s="391"/>
      <c r="AE24" s="391"/>
      <c r="AF24" s="391"/>
      <c r="AG24" s="391"/>
      <c r="AH24" s="391"/>
      <c r="AI24" s="391"/>
      <c r="AJ24" s="391"/>
      <c r="AK24" s="391"/>
      <c r="AL24" s="391"/>
      <c r="AM24" s="391"/>
      <c r="AN24" s="391"/>
      <c r="AO24" s="391"/>
      <c r="AP24" s="391"/>
      <c r="AQ24" s="391"/>
      <c r="AR24" s="391"/>
      <c r="AS24" s="391"/>
      <c r="AT24" s="391"/>
      <c r="AU24" s="391"/>
      <c r="AV24" s="391"/>
      <c r="AW24" s="391"/>
      <c r="AX24" s="391"/>
      <c r="AY24" s="391"/>
      <c r="AZ24" s="391"/>
      <c r="BA24" s="391"/>
      <c r="BB24" s="391"/>
      <c r="BC24" s="391"/>
      <c r="BD24" s="391"/>
      <c r="BE24" s="391"/>
      <c r="BF24" s="391"/>
      <c r="BG24" s="391"/>
      <c r="BH24" s="391"/>
      <c r="BI24" s="391"/>
      <c r="BJ24" s="391"/>
      <c r="BK24" s="391"/>
      <c r="BL24" s="391"/>
      <c r="BM24" s="391"/>
      <c r="BN24" s="391"/>
      <c r="BO24" s="391"/>
      <c r="BP24" s="391"/>
      <c r="BQ24" s="391"/>
      <c r="BR24" s="391"/>
      <c r="BS24" s="391"/>
      <c r="BT24" s="391"/>
      <c r="BU24" s="391"/>
      <c r="BV24" s="391"/>
      <c r="BW24" s="391"/>
      <c r="BX24" s="391"/>
      <c r="BY24" s="391"/>
      <c r="BZ24" s="391"/>
      <c r="CA24" s="391"/>
      <c r="CB24" s="391"/>
      <c r="CC24" s="391"/>
      <c r="CD24" s="391"/>
      <c r="CE24" s="391"/>
      <c r="CF24" s="391"/>
      <c r="CG24" s="391"/>
      <c r="CH24" s="391"/>
      <c r="CI24" s="391"/>
      <c r="CJ24" s="391"/>
      <c r="CK24" s="391"/>
      <c r="CL24" s="391"/>
      <c r="CM24" s="391"/>
      <c r="CN24" s="391"/>
      <c r="CO24" s="391"/>
      <c r="CP24" s="391"/>
      <c r="CQ24" s="391"/>
      <c r="CR24" s="391"/>
      <c r="CS24" s="391"/>
      <c r="CT24" s="391"/>
      <c r="CU24" s="391"/>
      <c r="CV24" s="391"/>
      <c r="CW24" s="391"/>
      <c r="CX24" s="391"/>
      <c r="CY24" s="391"/>
      <c r="CZ24" s="391"/>
      <c r="DA24" s="391"/>
      <c r="DB24" s="391"/>
      <c r="DC24" s="391"/>
      <c r="DD24" s="391"/>
      <c r="DE24" s="391"/>
      <c r="DF24" s="391"/>
      <c r="DG24" s="391"/>
      <c r="DH24" s="391"/>
      <c r="DI24" s="391"/>
      <c r="DJ24" s="391"/>
      <c r="DK24" s="391"/>
      <c r="DL24" s="391"/>
      <c r="DM24" s="391"/>
      <c r="DN24" s="391"/>
      <c r="DO24" s="391"/>
      <c r="DP24" s="391"/>
      <c r="DQ24" s="391"/>
      <c r="DR24" s="391"/>
      <c r="DS24" s="391"/>
      <c r="DT24" s="391"/>
      <c r="DU24" s="391"/>
      <c r="DV24" s="391"/>
      <c r="DW24" s="391"/>
      <c r="DX24" s="391"/>
      <c r="DY24" s="391"/>
      <c r="DZ24" s="391"/>
      <c r="EA24" s="391"/>
      <c r="EB24" s="391"/>
      <c r="EC24" s="391"/>
      <c r="ED24" s="391"/>
      <c r="EE24" s="391"/>
      <c r="EF24" s="391"/>
      <c r="EG24" s="391"/>
      <c r="EH24" s="391"/>
      <c r="EI24" s="391"/>
      <c r="EJ24" s="391"/>
      <c r="EK24" s="391"/>
      <c r="EL24" s="391"/>
      <c r="EM24" s="391"/>
      <c r="EN24" s="391"/>
      <c r="EO24" s="391"/>
      <c r="EP24" s="391"/>
      <c r="EQ24" s="391"/>
      <c r="ER24" s="391"/>
      <c r="ES24" s="391"/>
      <c r="ET24" s="391"/>
      <c r="EU24" s="391"/>
      <c r="EV24" s="391"/>
      <c r="EW24" s="391"/>
      <c r="EX24" s="391"/>
      <c r="EY24" s="391"/>
      <c r="EZ24" s="391"/>
      <c r="FA24" s="391"/>
      <c r="FB24" s="391"/>
      <c r="FC24" s="391"/>
      <c r="FD24" s="391"/>
      <c r="FE24" s="391"/>
      <c r="FF24" s="391"/>
      <c r="FG24" s="391"/>
      <c r="FH24" s="391"/>
      <c r="FI24" s="391"/>
      <c r="FJ24" s="391"/>
      <c r="FK24" s="391"/>
      <c r="FL24" s="391"/>
      <c r="FM24" s="391"/>
      <c r="FN24" s="391"/>
      <c r="FO24" s="391"/>
      <c r="FP24" s="391"/>
      <c r="FQ24" s="391"/>
      <c r="FR24" s="391"/>
      <c r="FS24" s="391"/>
      <c r="FT24" s="391"/>
      <c r="FU24" s="391"/>
      <c r="FV24" s="391"/>
      <c r="FW24" s="391"/>
      <c r="FX24" s="391"/>
      <c r="FY24" s="391"/>
      <c r="FZ24" s="391"/>
      <c r="GA24" s="391"/>
      <c r="GB24" s="391"/>
      <c r="GC24" s="391"/>
      <c r="GD24" s="391"/>
      <c r="GE24" s="391"/>
      <c r="GF24" s="391"/>
      <c r="GG24" s="391"/>
      <c r="GH24" s="391"/>
      <c r="GI24" s="391"/>
      <c r="GJ24" s="391"/>
      <c r="GK24" s="391"/>
      <c r="GL24" s="391"/>
      <c r="GM24" s="391"/>
      <c r="GN24" s="391"/>
      <c r="GO24" s="391"/>
      <c r="GP24" s="391"/>
      <c r="GQ24" s="391"/>
      <c r="GR24" s="391"/>
      <c r="GS24" s="391"/>
      <c r="GT24" s="391"/>
      <c r="GU24" s="391"/>
      <c r="GV24" s="391"/>
      <c r="GW24" s="391"/>
      <c r="GX24" s="391"/>
      <c r="GY24" s="391"/>
      <c r="GZ24" s="391"/>
      <c r="HA24" s="391"/>
      <c r="HB24" s="391"/>
      <c r="HC24" s="391"/>
      <c r="HD24" s="391"/>
    </row>
    <row r="25" spans="1:212" s="266" customFormat="1" ht="11.25" x14ac:dyDescent="0.2">
      <c r="A25" s="165" t="s">
        <v>418</v>
      </c>
      <c r="B25" s="182">
        <v>5420100</v>
      </c>
      <c r="C25" s="182" t="s">
        <v>378</v>
      </c>
      <c r="D25" s="133">
        <v>7853200</v>
      </c>
      <c r="E25" s="134">
        <v>960032</v>
      </c>
      <c r="F25" s="182" t="s">
        <v>378</v>
      </c>
      <c r="G25" s="395" t="s">
        <v>679</v>
      </c>
      <c r="H25" s="168" t="str">
        <f>VLOOKUP(B25,Produkte!$A$1:$B$250,2,0)</f>
        <v>Kreisstraßen</v>
      </c>
      <c r="I25" s="168" t="s">
        <v>636</v>
      </c>
      <c r="J25" s="169" t="s">
        <v>637</v>
      </c>
      <c r="K25" s="269">
        <f t="shared" si="0"/>
        <v>0</v>
      </c>
      <c r="L25" s="151">
        <f t="shared" si="7"/>
        <v>2530000</v>
      </c>
      <c r="M25" s="149">
        <v>0</v>
      </c>
      <c r="N25" s="139">
        <v>1000000</v>
      </c>
      <c r="O25" s="138">
        <v>0</v>
      </c>
      <c r="P25" s="139">
        <v>1530000</v>
      </c>
      <c r="Q25" s="138">
        <v>0</v>
      </c>
      <c r="R25" s="139">
        <v>0</v>
      </c>
      <c r="S25" s="138">
        <v>0</v>
      </c>
      <c r="T25" s="139">
        <v>0</v>
      </c>
      <c r="U25" s="221">
        <f t="shared" si="5"/>
        <v>14479300</v>
      </c>
      <c r="V25" s="222">
        <f t="shared" si="6"/>
        <v>18310900</v>
      </c>
      <c r="W25" s="140">
        <v>0</v>
      </c>
      <c r="X25" s="405">
        <v>0</v>
      </c>
      <c r="Y25" s="391"/>
      <c r="Z25" s="391"/>
      <c r="AA25" s="391"/>
      <c r="AB25" s="391"/>
      <c r="AC25" s="391"/>
      <c r="AD25" s="391"/>
      <c r="AE25" s="391"/>
      <c r="AF25" s="391"/>
      <c r="AG25" s="391"/>
      <c r="AH25" s="391"/>
      <c r="AI25" s="391"/>
      <c r="AJ25" s="391"/>
      <c r="AK25" s="391"/>
      <c r="AL25" s="391"/>
      <c r="AM25" s="391"/>
      <c r="AN25" s="391"/>
      <c r="AO25" s="391"/>
      <c r="AP25" s="391"/>
      <c r="AQ25" s="391"/>
      <c r="AR25" s="391"/>
      <c r="AS25" s="391"/>
      <c r="AT25" s="391"/>
      <c r="AU25" s="391"/>
      <c r="AV25" s="391"/>
      <c r="AW25" s="391"/>
      <c r="AX25" s="391"/>
      <c r="AY25" s="391"/>
      <c r="AZ25" s="391"/>
      <c r="BA25" s="391"/>
      <c r="BB25" s="391"/>
      <c r="BC25" s="391"/>
      <c r="BD25" s="391"/>
      <c r="BE25" s="391"/>
      <c r="BF25" s="391"/>
      <c r="BG25" s="391"/>
      <c r="BH25" s="391"/>
      <c r="BI25" s="391"/>
      <c r="BJ25" s="391"/>
      <c r="BK25" s="391"/>
      <c r="BL25" s="391"/>
      <c r="BM25" s="391"/>
      <c r="BN25" s="391"/>
      <c r="BO25" s="391"/>
      <c r="BP25" s="391"/>
      <c r="BQ25" s="391"/>
      <c r="BR25" s="391"/>
      <c r="BS25" s="391"/>
      <c r="BT25" s="391"/>
      <c r="BU25" s="391"/>
      <c r="BV25" s="391"/>
      <c r="BW25" s="391"/>
      <c r="BX25" s="391"/>
      <c r="BY25" s="391"/>
      <c r="BZ25" s="391"/>
      <c r="CA25" s="391"/>
      <c r="CB25" s="391"/>
      <c r="CC25" s="391"/>
      <c r="CD25" s="391"/>
      <c r="CE25" s="391"/>
      <c r="CF25" s="391"/>
      <c r="CG25" s="391"/>
      <c r="CH25" s="391"/>
      <c r="CI25" s="391"/>
      <c r="CJ25" s="391"/>
      <c r="CK25" s="391"/>
      <c r="CL25" s="391"/>
      <c r="CM25" s="391"/>
      <c r="CN25" s="391"/>
      <c r="CO25" s="391"/>
      <c r="CP25" s="391"/>
      <c r="CQ25" s="391"/>
      <c r="CR25" s="391"/>
      <c r="CS25" s="391"/>
      <c r="CT25" s="391"/>
      <c r="CU25" s="391"/>
      <c r="CV25" s="391"/>
      <c r="CW25" s="391"/>
      <c r="CX25" s="391"/>
      <c r="CY25" s="391"/>
      <c r="CZ25" s="391"/>
      <c r="DA25" s="391"/>
      <c r="DB25" s="391"/>
      <c r="DC25" s="391"/>
      <c r="DD25" s="391"/>
      <c r="DE25" s="391"/>
      <c r="DF25" s="391"/>
      <c r="DG25" s="391"/>
      <c r="DH25" s="391"/>
      <c r="DI25" s="391"/>
      <c r="DJ25" s="391"/>
      <c r="DK25" s="391"/>
      <c r="DL25" s="391"/>
      <c r="DM25" s="391"/>
      <c r="DN25" s="391"/>
      <c r="DO25" s="391"/>
      <c r="DP25" s="391"/>
      <c r="DQ25" s="391"/>
      <c r="DR25" s="391"/>
      <c r="DS25" s="391"/>
      <c r="DT25" s="391"/>
      <c r="DU25" s="391"/>
      <c r="DV25" s="391"/>
      <c r="DW25" s="391"/>
      <c r="DX25" s="391"/>
      <c r="DY25" s="391"/>
      <c r="DZ25" s="391"/>
      <c r="EA25" s="391"/>
      <c r="EB25" s="391"/>
      <c r="EC25" s="391"/>
      <c r="ED25" s="391"/>
      <c r="EE25" s="391"/>
      <c r="EF25" s="391"/>
      <c r="EG25" s="391"/>
      <c r="EH25" s="391"/>
      <c r="EI25" s="391"/>
      <c r="EJ25" s="391"/>
      <c r="EK25" s="391"/>
      <c r="EL25" s="391"/>
      <c r="EM25" s="391"/>
      <c r="EN25" s="391"/>
      <c r="EO25" s="391"/>
      <c r="EP25" s="391"/>
      <c r="EQ25" s="391"/>
      <c r="ER25" s="391"/>
      <c r="ES25" s="391"/>
      <c r="ET25" s="391"/>
      <c r="EU25" s="391"/>
      <c r="EV25" s="391"/>
      <c r="EW25" s="391"/>
      <c r="EX25" s="391"/>
      <c r="EY25" s="391"/>
      <c r="EZ25" s="391"/>
      <c r="FA25" s="391"/>
      <c r="FB25" s="391"/>
      <c r="FC25" s="391"/>
      <c r="FD25" s="391"/>
      <c r="FE25" s="391"/>
      <c r="FF25" s="391"/>
      <c r="FG25" s="391"/>
      <c r="FH25" s="391"/>
      <c r="FI25" s="391"/>
      <c r="FJ25" s="391"/>
      <c r="FK25" s="391"/>
      <c r="FL25" s="391"/>
      <c r="FM25" s="391"/>
      <c r="FN25" s="391"/>
      <c r="FO25" s="391"/>
      <c r="FP25" s="391"/>
      <c r="FQ25" s="391"/>
      <c r="FR25" s="391"/>
      <c r="FS25" s="391"/>
      <c r="FT25" s="391"/>
      <c r="FU25" s="391"/>
      <c r="FV25" s="391"/>
      <c r="FW25" s="391"/>
      <c r="FX25" s="391"/>
      <c r="FY25" s="391"/>
      <c r="FZ25" s="391"/>
      <c r="GA25" s="391"/>
      <c r="GB25" s="391"/>
      <c r="GC25" s="391"/>
      <c r="GD25" s="391"/>
      <c r="GE25" s="391"/>
      <c r="GF25" s="391"/>
      <c r="GG25" s="391"/>
      <c r="GH25" s="391"/>
      <c r="GI25" s="391"/>
      <c r="GJ25" s="391"/>
      <c r="GK25" s="391"/>
      <c r="GL25" s="391"/>
      <c r="GM25" s="391"/>
      <c r="GN25" s="391"/>
      <c r="GO25" s="391"/>
      <c r="GP25" s="391"/>
      <c r="GQ25" s="391"/>
      <c r="GR25" s="391"/>
      <c r="GS25" s="391"/>
      <c r="GT25" s="391"/>
      <c r="GU25" s="391"/>
      <c r="GV25" s="391"/>
      <c r="GW25" s="391"/>
      <c r="GX25" s="391"/>
      <c r="GY25" s="391"/>
      <c r="GZ25" s="391"/>
      <c r="HA25" s="391"/>
      <c r="HB25" s="391"/>
      <c r="HC25" s="391"/>
      <c r="HD25" s="391"/>
    </row>
    <row r="26" spans="1:212" s="120" customFormat="1" ht="22.5" x14ac:dyDescent="0.2">
      <c r="A26" s="165">
        <v>22</v>
      </c>
      <c r="B26" s="182">
        <v>5420100</v>
      </c>
      <c r="C26" s="182" t="s">
        <v>378</v>
      </c>
      <c r="D26" s="133">
        <v>7853200</v>
      </c>
      <c r="E26" s="134">
        <v>960032</v>
      </c>
      <c r="F26" s="182" t="s">
        <v>378</v>
      </c>
      <c r="G26" s="395" t="s">
        <v>422</v>
      </c>
      <c r="H26" s="168" t="str">
        <f>VLOOKUP(B26,Produkte!$A$1:$B$250,2,0)</f>
        <v>Kreisstraßen</v>
      </c>
      <c r="I26" s="168" t="s">
        <v>75</v>
      </c>
      <c r="J26" s="169" t="s">
        <v>489</v>
      </c>
      <c r="K26" s="269">
        <f t="shared" si="0"/>
        <v>0</v>
      </c>
      <c r="L26" s="151">
        <f t="shared" si="7"/>
        <v>100000</v>
      </c>
      <c r="M26" s="149">
        <v>0</v>
      </c>
      <c r="N26" s="139">
        <v>100000</v>
      </c>
      <c r="O26" s="138">
        <v>0</v>
      </c>
      <c r="P26" s="139">
        <v>0</v>
      </c>
      <c r="Q26" s="138">
        <v>0</v>
      </c>
      <c r="R26" s="139">
        <v>0</v>
      </c>
      <c r="S26" s="138">
        <v>0</v>
      </c>
      <c r="T26" s="139">
        <v>0</v>
      </c>
      <c r="U26" s="221">
        <f t="shared" si="5"/>
        <v>14379300</v>
      </c>
      <c r="V26" s="222">
        <f t="shared" si="6"/>
        <v>18310900</v>
      </c>
      <c r="W26" s="140">
        <v>0</v>
      </c>
      <c r="X26" s="405">
        <v>0</v>
      </c>
      <c r="Y26" s="391"/>
      <c r="Z26" s="391"/>
      <c r="AA26" s="391"/>
      <c r="AB26" s="391"/>
      <c r="AC26" s="391"/>
      <c r="AD26" s="391"/>
      <c r="AE26" s="391"/>
      <c r="AF26" s="391"/>
      <c r="AG26" s="391"/>
      <c r="AH26" s="391"/>
      <c r="AI26" s="391"/>
      <c r="AJ26" s="391"/>
      <c r="AK26" s="391"/>
      <c r="AL26" s="391"/>
      <c r="AM26" s="391"/>
      <c r="AN26" s="391"/>
      <c r="AO26" s="391"/>
      <c r="AP26" s="391"/>
      <c r="AQ26" s="391"/>
      <c r="AR26" s="391"/>
      <c r="AS26" s="391"/>
      <c r="AT26" s="391"/>
      <c r="AU26" s="391"/>
      <c r="AV26" s="391"/>
      <c r="AW26" s="391"/>
      <c r="AX26" s="391"/>
      <c r="AY26" s="391"/>
      <c r="AZ26" s="391"/>
      <c r="BA26" s="391"/>
      <c r="BB26" s="391"/>
      <c r="BC26" s="391"/>
      <c r="BD26" s="391"/>
      <c r="BE26" s="391"/>
      <c r="BF26" s="391"/>
      <c r="BG26" s="391"/>
      <c r="BH26" s="391"/>
      <c r="BI26" s="391"/>
      <c r="BJ26" s="391"/>
      <c r="BK26" s="391"/>
      <c r="BL26" s="391"/>
      <c r="BM26" s="391"/>
      <c r="BN26" s="391"/>
      <c r="BO26" s="391"/>
      <c r="BP26" s="391"/>
      <c r="BQ26" s="391"/>
      <c r="BR26" s="391"/>
      <c r="BS26" s="391"/>
      <c r="BT26" s="391"/>
      <c r="BU26" s="391"/>
      <c r="BV26" s="391"/>
      <c r="BW26" s="391"/>
      <c r="BX26" s="391"/>
      <c r="BY26" s="391"/>
      <c r="BZ26" s="391"/>
      <c r="CA26" s="391"/>
      <c r="CB26" s="391"/>
      <c r="CC26" s="391"/>
      <c r="CD26" s="391"/>
      <c r="CE26" s="391"/>
      <c r="CF26" s="391"/>
      <c r="CG26" s="391"/>
      <c r="CH26" s="391"/>
      <c r="CI26" s="391"/>
      <c r="CJ26" s="391"/>
      <c r="CK26" s="391"/>
      <c r="CL26" s="391"/>
      <c r="CM26" s="391"/>
      <c r="CN26" s="391"/>
      <c r="CO26" s="391"/>
      <c r="CP26" s="391"/>
      <c r="CQ26" s="391"/>
      <c r="CR26" s="391"/>
      <c r="CS26" s="391"/>
      <c r="CT26" s="391"/>
      <c r="CU26" s="391"/>
      <c r="CV26" s="391"/>
      <c r="CW26" s="391"/>
      <c r="CX26" s="391"/>
      <c r="CY26" s="391"/>
      <c r="CZ26" s="391"/>
      <c r="DA26" s="391"/>
      <c r="DB26" s="391"/>
      <c r="DC26" s="391"/>
      <c r="DD26" s="391"/>
      <c r="DE26" s="391"/>
      <c r="DF26" s="391"/>
      <c r="DG26" s="391"/>
      <c r="DH26" s="391"/>
      <c r="DI26" s="391"/>
      <c r="DJ26" s="391"/>
      <c r="DK26" s="391"/>
      <c r="DL26" s="391"/>
      <c r="DM26" s="391"/>
      <c r="DN26" s="391"/>
      <c r="DO26" s="391"/>
      <c r="DP26" s="391"/>
      <c r="DQ26" s="391"/>
      <c r="DR26" s="391"/>
      <c r="DS26" s="391"/>
      <c r="DT26" s="391"/>
      <c r="DU26" s="391"/>
      <c r="DV26" s="391"/>
      <c r="DW26" s="391"/>
      <c r="DX26" s="391"/>
      <c r="DY26" s="391"/>
      <c r="DZ26" s="391"/>
      <c r="EA26" s="391"/>
      <c r="EB26" s="391"/>
      <c r="EC26" s="391"/>
      <c r="ED26" s="391"/>
      <c r="EE26" s="391"/>
      <c r="EF26" s="391"/>
      <c r="EG26" s="391"/>
      <c r="EH26" s="391"/>
      <c r="EI26" s="391"/>
      <c r="EJ26" s="391"/>
      <c r="EK26" s="391"/>
      <c r="EL26" s="391"/>
      <c r="EM26" s="391"/>
      <c r="EN26" s="391"/>
      <c r="EO26" s="391"/>
      <c r="EP26" s="391"/>
      <c r="EQ26" s="391"/>
      <c r="ER26" s="391"/>
      <c r="ES26" s="391"/>
      <c r="ET26" s="391"/>
      <c r="EU26" s="391"/>
      <c r="EV26" s="391"/>
      <c r="EW26" s="391"/>
      <c r="EX26" s="391"/>
      <c r="EY26" s="391"/>
      <c r="EZ26" s="391"/>
      <c r="FA26" s="391"/>
      <c r="FB26" s="391"/>
      <c r="FC26" s="391"/>
      <c r="FD26" s="391"/>
      <c r="FE26" s="391"/>
      <c r="FF26" s="391"/>
      <c r="FG26" s="391"/>
      <c r="FH26" s="391"/>
      <c r="FI26" s="391"/>
      <c r="FJ26" s="391"/>
      <c r="FK26" s="391"/>
      <c r="FL26" s="391"/>
      <c r="FM26" s="391"/>
      <c r="FN26" s="391"/>
      <c r="FO26" s="391"/>
      <c r="FP26" s="391"/>
      <c r="FQ26" s="391"/>
      <c r="FR26" s="391"/>
      <c r="FS26" s="391"/>
      <c r="FT26" s="391"/>
      <c r="FU26" s="391"/>
      <c r="FV26" s="391"/>
      <c r="FW26" s="391"/>
      <c r="FX26" s="391"/>
      <c r="FY26" s="391"/>
      <c r="FZ26" s="391"/>
      <c r="GA26" s="391"/>
      <c r="GB26" s="391"/>
      <c r="GC26" s="391"/>
      <c r="GD26" s="391"/>
      <c r="GE26" s="391"/>
      <c r="GF26" s="391"/>
      <c r="GG26" s="391"/>
      <c r="GH26" s="391"/>
      <c r="GI26" s="391"/>
      <c r="GJ26" s="391"/>
      <c r="GK26" s="391"/>
      <c r="GL26" s="391"/>
      <c r="GM26" s="391"/>
      <c r="GN26" s="391"/>
      <c r="GO26" s="391"/>
      <c r="GP26" s="391"/>
      <c r="GQ26" s="391"/>
      <c r="GR26" s="391"/>
      <c r="GS26" s="391"/>
      <c r="GT26" s="391"/>
      <c r="GU26" s="391"/>
      <c r="GV26" s="391"/>
      <c r="GW26" s="391"/>
      <c r="GX26" s="391"/>
      <c r="GY26" s="391"/>
      <c r="GZ26" s="391"/>
      <c r="HA26" s="391"/>
      <c r="HB26" s="391"/>
      <c r="HC26" s="391"/>
      <c r="HD26" s="391"/>
    </row>
    <row r="27" spans="1:212" s="120" customFormat="1" ht="22.5" x14ac:dyDescent="0.2">
      <c r="A27" s="165">
        <v>22</v>
      </c>
      <c r="B27" s="182">
        <v>5420100</v>
      </c>
      <c r="C27" s="182" t="s">
        <v>378</v>
      </c>
      <c r="D27" s="133">
        <v>7853200</v>
      </c>
      <c r="E27" s="134">
        <v>960032</v>
      </c>
      <c r="F27" s="182" t="s">
        <v>378</v>
      </c>
      <c r="G27" s="396" t="s">
        <v>401</v>
      </c>
      <c r="H27" s="168" t="str">
        <f>VLOOKUP(B27,Produkte!$A$1:$B$250,2,0)</f>
        <v>Kreisstraßen</v>
      </c>
      <c r="I27" s="168" t="s">
        <v>68</v>
      </c>
      <c r="J27" s="169" t="s">
        <v>480</v>
      </c>
      <c r="K27" s="269">
        <f t="shared" si="0"/>
        <v>0</v>
      </c>
      <c r="L27" s="151">
        <f t="shared" si="7"/>
        <v>111000</v>
      </c>
      <c r="M27" s="149">
        <v>0</v>
      </c>
      <c r="N27" s="139">
        <v>111000</v>
      </c>
      <c r="O27" s="138">
        <v>0</v>
      </c>
      <c r="P27" s="139">
        <v>0</v>
      </c>
      <c r="Q27" s="138">
        <v>0</v>
      </c>
      <c r="R27" s="139">
        <v>0</v>
      </c>
      <c r="S27" s="138">
        <v>0</v>
      </c>
      <c r="T27" s="139">
        <v>0</v>
      </c>
      <c r="U27" s="221">
        <f t="shared" si="5"/>
        <v>14268300</v>
      </c>
      <c r="V27" s="222">
        <f t="shared" si="6"/>
        <v>18310900</v>
      </c>
      <c r="W27" s="140">
        <v>0</v>
      </c>
      <c r="X27" s="405">
        <v>0</v>
      </c>
      <c r="Y27" s="391"/>
      <c r="Z27" s="391"/>
      <c r="AA27" s="391"/>
      <c r="AB27" s="391"/>
      <c r="AC27" s="391"/>
      <c r="AD27" s="391"/>
      <c r="AE27" s="391"/>
      <c r="AF27" s="391"/>
      <c r="AG27" s="391"/>
      <c r="AH27" s="391"/>
      <c r="AI27" s="391"/>
      <c r="AJ27" s="391"/>
      <c r="AK27" s="391"/>
      <c r="AL27" s="391"/>
      <c r="AM27" s="391"/>
      <c r="AN27" s="391"/>
      <c r="AO27" s="391"/>
      <c r="AP27" s="391"/>
      <c r="AQ27" s="391"/>
      <c r="AR27" s="391"/>
      <c r="AS27" s="391"/>
      <c r="AT27" s="391"/>
      <c r="AU27" s="391"/>
      <c r="AV27" s="391"/>
      <c r="AW27" s="391"/>
      <c r="AX27" s="391"/>
      <c r="AY27" s="391"/>
      <c r="AZ27" s="391"/>
      <c r="BA27" s="391"/>
      <c r="BB27" s="391"/>
      <c r="BC27" s="391"/>
      <c r="BD27" s="391"/>
      <c r="BE27" s="391"/>
      <c r="BF27" s="391"/>
      <c r="BG27" s="391"/>
      <c r="BH27" s="391"/>
      <c r="BI27" s="391"/>
      <c r="BJ27" s="391"/>
      <c r="BK27" s="391"/>
      <c r="BL27" s="391"/>
      <c r="BM27" s="391"/>
      <c r="BN27" s="391"/>
      <c r="BO27" s="391"/>
      <c r="BP27" s="391"/>
      <c r="BQ27" s="391"/>
      <c r="BR27" s="391"/>
      <c r="BS27" s="391"/>
      <c r="BT27" s="391"/>
      <c r="BU27" s="391"/>
      <c r="BV27" s="391"/>
      <c r="BW27" s="391"/>
      <c r="BX27" s="391"/>
      <c r="BY27" s="391"/>
      <c r="BZ27" s="391"/>
      <c r="CA27" s="391"/>
      <c r="CB27" s="391"/>
      <c r="CC27" s="391"/>
      <c r="CD27" s="391"/>
      <c r="CE27" s="391"/>
      <c r="CF27" s="391"/>
      <c r="CG27" s="391"/>
      <c r="CH27" s="391"/>
      <c r="CI27" s="391"/>
      <c r="CJ27" s="391"/>
      <c r="CK27" s="391"/>
      <c r="CL27" s="391"/>
      <c r="CM27" s="391"/>
      <c r="CN27" s="391"/>
      <c r="CO27" s="391"/>
      <c r="CP27" s="391"/>
      <c r="CQ27" s="391"/>
      <c r="CR27" s="391"/>
      <c r="CS27" s="391"/>
      <c r="CT27" s="391"/>
      <c r="CU27" s="391"/>
      <c r="CV27" s="391"/>
      <c r="CW27" s="391"/>
      <c r="CX27" s="391"/>
      <c r="CY27" s="391"/>
      <c r="CZ27" s="391"/>
      <c r="DA27" s="391"/>
      <c r="DB27" s="391"/>
      <c r="DC27" s="391"/>
      <c r="DD27" s="391"/>
      <c r="DE27" s="391"/>
      <c r="DF27" s="391"/>
      <c r="DG27" s="391"/>
      <c r="DH27" s="391"/>
      <c r="DI27" s="391"/>
      <c r="DJ27" s="391"/>
      <c r="DK27" s="391"/>
      <c r="DL27" s="391"/>
      <c r="DM27" s="391"/>
      <c r="DN27" s="391"/>
      <c r="DO27" s="391"/>
      <c r="DP27" s="391"/>
      <c r="DQ27" s="391"/>
      <c r="DR27" s="391"/>
      <c r="DS27" s="391"/>
      <c r="DT27" s="391"/>
      <c r="DU27" s="391"/>
      <c r="DV27" s="391"/>
      <c r="DW27" s="391"/>
      <c r="DX27" s="391"/>
      <c r="DY27" s="391"/>
      <c r="DZ27" s="391"/>
      <c r="EA27" s="391"/>
      <c r="EB27" s="391"/>
      <c r="EC27" s="391"/>
      <c r="ED27" s="391"/>
      <c r="EE27" s="391"/>
      <c r="EF27" s="391"/>
      <c r="EG27" s="391"/>
      <c r="EH27" s="391"/>
      <c r="EI27" s="391"/>
      <c r="EJ27" s="391"/>
      <c r="EK27" s="391"/>
      <c r="EL27" s="391"/>
      <c r="EM27" s="391"/>
      <c r="EN27" s="391"/>
      <c r="EO27" s="391"/>
      <c r="EP27" s="391"/>
      <c r="EQ27" s="391"/>
      <c r="ER27" s="391"/>
      <c r="ES27" s="391"/>
      <c r="ET27" s="391"/>
      <c r="EU27" s="391"/>
      <c r="EV27" s="391"/>
      <c r="EW27" s="391"/>
      <c r="EX27" s="391"/>
      <c r="EY27" s="391"/>
      <c r="EZ27" s="391"/>
      <c r="FA27" s="391"/>
      <c r="FB27" s="391"/>
      <c r="FC27" s="391"/>
      <c r="FD27" s="391"/>
      <c r="FE27" s="391"/>
      <c r="FF27" s="391"/>
      <c r="FG27" s="391"/>
      <c r="FH27" s="391"/>
      <c r="FI27" s="391"/>
      <c r="FJ27" s="391"/>
      <c r="FK27" s="391"/>
      <c r="FL27" s="391"/>
      <c r="FM27" s="391"/>
      <c r="FN27" s="391"/>
      <c r="FO27" s="391"/>
      <c r="FP27" s="391"/>
      <c r="FQ27" s="391"/>
      <c r="FR27" s="391"/>
      <c r="FS27" s="391"/>
      <c r="FT27" s="391"/>
      <c r="FU27" s="391"/>
      <c r="FV27" s="391"/>
      <c r="FW27" s="391"/>
      <c r="FX27" s="391"/>
      <c r="FY27" s="391"/>
      <c r="FZ27" s="391"/>
      <c r="GA27" s="391"/>
      <c r="GB27" s="391"/>
      <c r="GC27" s="391"/>
      <c r="GD27" s="391"/>
      <c r="GE27" s="391"/>
      <c r="GF27" s="391"/>
      <c r="GG27" s="391"/>
      <c r="GH27" s="391"/>
      <c r="GI27" s="391"/>
      <c r="GJ27" s="391"/>
      <c r="GK27" s="391"/>
      <c r="GL27" s="391"/>
      <c r="GM27" s="391"/>
      <c r="GN27" s="391"/>
      <c r="GO27" s="391"/>
      <c r="GP27" s="391"/>
      <c r="GQ27" s="391"/>
      <c r="GR27" s="391"/>
      <c r="GS27" s="391"/>
      <c r="GT27" s="391"/>
      <c r="GU27" s="391"/>
      <c r="GV27" s="391"/>
      <c r="GW27" s="391"/>
      <c r="GX27" s="391"/>
      <c r="GY27" s="391"/>
      <c r="GZ27" s="391"/>
      <c r="HA27" s="391"/>
      <c r="HB27" s="391"/>
      <c r="HC27" s="391"/>
      <c r="HD27" s="391"/>
    </row>
    <row r="28" spans="1:212" s="120" customFormat="1" ht="11.25" x14ac:dyDescent="0.2">
      <c r="A28" s="165">
        <v>22</v>
      </c>
      <c r="B28" s="182">
        <v>5420100</v>
      </c>
      <c r="C28" s="182"/>
      <c r="D28" s="133">
        <v>7853200</v>
      </c>
      <c r="E28" s="134">
        <v>960032</v>
      </c>
      <c r="F28" s="182"/>
      <c r="G28" s="396" t="s">
        <v>400</v>
      </c>
      <c r="H28" s="168" t="str">
        <f>VLOOKUP(B28,Produkte!$A$1:$B$250,2,0)</f>
        <v>Kreisstraßen</v>
      </c>
      <c r="I28" s="168" t="s">
        <v>80</v>
      </c>
      <c r="J28" s="169" t="s">
        <v>499</v>
      </c>
      <c r="K28" s="269">
        <f t="shared" si="0"/>
        <v>3000000</v>
      </c>
      <c r="L28" s="151">
        <f t="shared" si="7"/>
        <v>4190000</v>
      </c>
      <c r="M28" s="149">
        <v>300000</v>
      </c>
      <c r="N28" s="139">
        <v>700000</v>
      </c>
      <c r="O28" s="138">
        <v>1000000</v>
      </c>
      <c r="P28" s="139">
        <v>2100000</v>
      </c>
      <c r="Q28" s="138">
        <v>700000</v>
      </c>
      <c r="R28" s="139">
        <v>1390000</v>
      </c>
      <c r="S28" s="138">
        <v>1000000</v>
      </c>
      <c r="T28" s="139">
        <v>0</v>
      </c>
      <c r="U28" s="221">
        <f t="shared" si="5"/>
        <v>13868300</v>
      </c>
      <c r="V28" s="222">
        <f t="shared" si="6"/>
        <v>17210900</v>
      </c>
      <c r="W28" s="140">
        <v>0</v>
      </c>
      <c r="X28" s="405">
        <v>0</v>
      </c>
      <c r="Y28" s="391"/>
      <c r="Z28" s="391"/>
      <c r="AA28" s="391"/>
      <c r="AB28" s="391"/>
      <c r="AC28" s="391"/>
      <c r="AD28" s="391"/>
      <c r="AE28" s="391"/>
      <c r="AF28" s="391"/>
      <c r="AG28" s="391"/>
      <c r="AH28" s="391"/>
      <c r="AI28" s="391"/>
      <c r="AJ28" s="391"/>
      <c r="AK28" s="391"/>
      <c r="AL28" s="391"/>
      <c r="AM28" s="391"/>
      <c r="AN28" s="391"/>
      <c r="AO28" s="391"/>
      <c r="AP28" s="391"/>
      <c r="AQ28" s="391"/>
      <c r="AR28" s="391"/>
      <c r="AS28" s="391"/>
      <c r="AT28" s="391"/>
      <c r="AU28" s="391"/>
      <c r="AV28" s="391"/>
      <c r="AW28" s="391"/>
      <c r="AX28" s="391"/>
      <c r="AY28" s="391"/>
      <c r="AZ28" s="391"/>
      <c r="BA28" s="391"/>
      <c r="BB28" s="391"/>
      <c r="BC28" s="391"/>
      <c r="BD28" s="391"/>
      <c r="BE28" s="391"/>
      <c r="BF28" s="391"/>
      <c r="BG28" s="391"/>
      <c r="BH28" s="391"/>
      <c r="BI28" s="391"/>
      <c r="BJ28" s="391"/>
      <c r="BK28" s="391"/>
      <c r="BL28" s="391"/>
      <c r="BM28" s="391"/>
      <c r="BN28" s="391"/>
      <c r="BO28" s="391"/>
      <c r="BP28" s="391"/>
      <c r="BQ28" s="391"/>
      <c r="BR28" s="391"/>
      <c r="BS28" s="391"/>
      <c r="BT28" s="391"/>
      <c r="BU28" s="391"/>
      <c r="BV28" s="391"/>
      <c r="BW28" s="391"/>
      <c r="BX28" s="391"/>
      <c r="BY28" s="391"/>
      <c r="BZ28" s="391"/>
      <c r="CA28" s="391"/>
      <c r="CB28" s="391"/>
      <c r="CC28" s="391"/>
      <c r="CD28" s="391"/>
      <c r="CE28" s="391"/>
      <c r="CF28" s="391"/>
      <c r="CG28" s="391"/>
      <c r="CH28" s="391"/>
      <c r="CI28" s="391"/>
      <c r="CJ28" s="391"/>
      <c r="CK28" s="391"/>
      <c r="CL28" s="391"/>
      <c r="CM28" s="391"/>
      <c r="CN28" s="391"/>
      <c r="CO28" s="391"/>
      <c r="CP28" s="391"/>
      <c r="CQ28" s="391"/>
      <c r="CR28" s="391"/>
      <c r="CS28" s="391"/>
      <c r="CT28" s="391"/>
      <c r="CU28" s="391"/>
      <c r="CV28" s="391"/>
      <c r="CW28" s="391"/>
      <c r="CX28" s="391"/>
      <c r="CY28" s="391"/>
      <c r="CZ28" s="391"/>
      <c r="DA28" s="391"/>
      <c r="DB28" s="391"/>
      <c r="DC28" s="391"/>
      <c r="DD28" s="391"/>
      <c r="DE28" s="391"/>
      <c r="DF28" s="391"/>
      <c r="DG28" s="391"/>
      <c r="DH28" s="391"/>
      <c r="DI28" s="391"/>
      <c r="DJ28" s="391"/>
      <c r="DK28" s="391"/>
      <c r="DL28" s="391"/>
      <c r="DM28" s="391"/>
      <c r="DN28" s="391"/>
      <c r="DO28" s="391"/>
      <c r="DP28" s="391"/>
      <c r="DQ28" s="391"/>
      <c r="DR28" s="391"/>
      <c r="DS28" s="391"/>
      <c r="DT28" s="391"/>
      <c r="DU28" s="391"/>
      <c r="DV28" s="391"/>
      <c r="DW28" s="391"/>
      <c r="DX28" s="391"/>
      <c r="DY28" s="391"/>
      <c r="DZ28" s="391"/>
      <c r="EA28" s="391"/>
      <c r="EB28" s="391"/>
      <c r="EC28" s="391"/>
      <c r="ED28" s="391"/>
      <c r="EE28" s="391"/>
      <c r="EF28" s="391"/>
      <c r="EG28" s="391"/>
      <c r="EH28" s="391"/>
      <c r="EI28" s="391"/>
      <c r="EJ28" s="391"/>
      <c r="EK28" s="391"/>
      <c r="EL28" s="391"/>
      <c r="EM28" s="391"/>
      <c r="EN28" s="391"/>
      <c r="EO28" s="391"/>
      <c r="EP28" s="391"/>
      <c r="EQ28" s="391"/>
      <c r="ER28" s="391"/>
      <c r="ES28" s="391"/>
      <c r="ET28" s="391"/>
      <c r="EU28" s="391"/>
      <c r="EV28" s="391"/>
      <c r="EW28" s="391"/>
      <c r="EX28" s="391"/>
      <c r="EY28" s="391"/>
      <c r="EZ28" s="391"/>
      <c r="FA28" s="391"/>
      <c r="FB28" s="391"/>
      <c r="FC28" s="391"/>
      <c r="FD28" s="391"/>
      <c r="FE28" s="391"/>
      <c r="FF28" s="391"/>
      <c r="FG28" s="391"/>
      <c r="FH28" s="391"/>
      <c r="FI28" s="391"/>
      <c r="FJ28" s="391"/>
      <c r="FK28" s="391"/>
      <c r="FL28" s="391"/>
      <c r="FM28" s="391"/>
      <c r="FN28" s="391"/>
      <c r="FO28" s="391"/>
      <c r="FP28" s="391"/>
      <c r="FQ28" s="391"/>
      <c r="FR28" s="391"/>
      <c r="FS28" s="391"/>
      <c r="FT28" s="391"/>
      <c r="FU28" s="391"/>
      <c r="FV28" s="391"/>
      <c r="FW28" s="391"/>
      <c r="FX28" s="391"/>
      <c r="FY28" s="391"/>
      <c r="FZ28" s="391"/>
      <c r="GA28" s="391"/>
      <c r="GB28" s="391"/>
      <c r="GC28" s="391"/>
      <c r="GD28" s="391"/>
      <c r="GE28" s="391"/>
      <c r="GF28" s="391"/>
      <c r="GG28" s="391"/>
      <c r="GH28" s="391"/>
      <c r="GI28" s="391"/>
      <c r="GJ28" s="391"/>
      <c r="GK28" s="391"/>
      <c r="GL28" s="391"/>
      <c r="GM28" s="391"/>
      <c r="GN28" s="391"/>
      <c r="GO28" s="391"/>
      <c r="GP28" s="391"/>
      <c r="GQ28" s="391"/>
      <c r="GR28" s="391"/>
      <c r="GS28" s="391"/>
      <c r="GT28" s="391"/>
      <c r="GU28" s="391"/>
      <c r="GV28" s="391"/>
      <c r="GW28" s="391"/>
      <c r="GX28" s="391"/>
      <c r="GY28" s="391"/>
      <c r="GZ28" s="391"/>
      <c r="HA28" s="391"/>
      <c r="HB28" s="391"/>
      <c r="HC28" s="391"/>
      <c r="HD28" s="391"/>
    </row>
    <row r="29" spans="1:212" s="120" customFormat="1" ht="22.5" x14ac:dyDescent="0.2">
      <c r="A29" s="165">
        <v>22</v>
      </c>
      <c r="B29" s="182">
        <v>5420100</v>
      </c>
      <c r="C29" s="182" t="s">
        <v>378</v>
      </c>
      <c r="D29" s="133">
        <v>7853200</v>
      </c>
      <c r="E29" s="134">
        <v>960032</v>
      </c>
      <c r="F29" s="182" t="s">
        <v>378</v>
      </c>
      <c r="G29" s="396" t="s">
        <v>658</v>
      </c>
      <c r="H29" s="168" t="str">
        <f>VLOOKUP(B29,Produkte!$A$1:$B$250,2,0)</f>
        <v>Kreisstraßen</v>
      </c>
      <c r="I29" s="168" t="s">
        <v>63</v>
      </c>
      <c r="J29" s="169" t="s">
        <v>64</v>
      </c>
      <c r="K29" s="269">
        <f t="shared" si="0"/>
        <v>0</v>
      </c>
      <c r="L29" s="151">
        <f t="shared" si="7"/>
        <v>300000</v>
      </c>
      <c r="M29" s="149">
        <v>0</v>
      </c>
      <c r="N29" s="139">
        <v>50000</v>
      </c>
      <c r="O29" s="136">
        <v>0</v>
      </c>
      <c r="P29" s="139">
        <v>250000</v>
      </c>
      <c r="Q29" s="136">
        <v>0</v>
      </c>
      <c r="R29" s="139">
        <v>0</v>
      </c>
      <c r="S29" s="136">
        <v>0</v>
      </c>
      <c r="T29" s="139">
        <v>0</v>
      </c>
      <c r="U29" s="221">
        <f t="shared" si="5"/>
        <v>13818300</v>
      </c>
      <c r="V29" s="222">
        <f t="shared" si="6"/>
        <v>16960900</v>
      </c>
      <c r="W29" s="140">
        <v>0</v>
      </c>
      <c r="X29" s="405">
        <v>0</v>
      </c>
      <c r="Y29" s="391"/>
      <c r="Z29" s="391"/>
      <c r="AA29" s="391"/>
      <c r="AB29" s="391"/>
      <c r="AC29" s="391"/>
      <c r="AD29" s="391"/>
      <c r="AE29" s="391"/>
      <c r="AF29" s="391"/>
      <c r="AG29" s="391"/>
      <c r="AH29" s="391"/>
      <c r="AI29" s="391"/>
      <c r="AJ29" s="391"/>
      <c r="AK29" s="391"/>
      <c r="AL29" s="391"/>
      <c r="AM29" s="391"/>
      <c r="AN29" s="391"/>
      <c r="AO29" s="391"/>
      <c r="AP29" s="391"/>
      <c r="AQ29" s="391"/>
      <c r="AR29" s="391"/>
      <c r="AS29" s="391"/>
      <c r="AT29" s="391"/>
      <c r="AU29" s="391"/>
      <c r="AV29" s="391"/>
      <c r="AW29" s="391"/>
      <c r="AX29" s="391"/>
      <c r="AY29" s="391"/>
      <c r="AZ29" s="391"/>
      <c r="BA29" s="391"/>
      <c r="BB29" s="391"/>
      <c r="BC29" s="391"/>
      <c r="BD29" s="391"/>
      <c r="BE29" s="391"/>
      <c r="BF29" s="391"/>
      <c r="BG29" s="391"/>
      <c r="BH29" s="391"/>
      <c r="BI29" s="391"/>
      <c r="BJ29" s="391"/>
      <c r="BK29" s="391"/>
      <c r="BL29" s="391"/>
      <c r="BM29" s="391"/>
      <c r="BN29" s="391"/>
      <c r="BO29" s="391"/>
      <c r="BP29" s="391"/>
      <c r="BQ29" s="391"/>
      <c r="BR29" s="391"/>
      <c r="BS29" s="391"/>
      <c r="BT29" s="391"/>
      <c r="BU29" s="391"/>
      <c r="BV29" s="391"/>
      <c r="BW29" s="391"/>
      <c r="BX29" s="391"/>
      <c r="BY29" s="391"/>
      <c r="BZ29" s="391"/>
      <c r="CA29" s="391"/>
      <c r="CB29" s="391"/>
      <c r="CC29" s="391"/>
      <c r="CD29" s="391"/>
      <c r="CE29" s="391"/>
      <c r="CF29" s="391"/>
      <c r="CG29" s="391"/>
      <c r="CH29" s="391"/>
      <c r="CI29" s="391"/>
      <c r="CJ29" s="391"/>
      <c r="CK29" s="391"/>
      <c r="CL29" s="391"/>
      <c r="CM29" s="391"/>
      <c r="CN29" s="391"/>
      <c r="CO29" s="391"/>
      <c r="CP29" s="391"/>
      <c r="CQ29" s="391"/>
      <c r="CR29" s="391"/>
      <c r="CS29" s="391"/>
      <c r="CT29" s="391"/>
      <c r="CU29" s="391"/>
      <c r="CV29" s="391"/>
      <c r="CW29" s="391"/>
      <c r="CX29" s="391"/>
      <c r="CY29" s="391"/>
      <c r="CZ29" s="391"/>
      <c r="DA29" s="391"/>
      <c r="DB29" s="391"/>
      <c r="DC29" s="391"/>
      <c r="DD29" s="391"/>
      <c r="DE29" s="391"/>
      <c r="DF29" s="391"/>
      <c r="DG29" s="391"/>
      <c r="DH29" s="391"/>
      <c r="DI29" s="391"/>
      <c r="DJ29" s="391"/>
      <c r="DK29" s="391"/>
      <c r="DL29" s="391"/>
      <c r="DM29" s="391"/>
      <c r="DN29" s="391"/>
      <c r="DO29" s="391"/>
      <c r="DP29" s="391"/>
      <c r="DQ29" s="391"/>
      <c r="DR29" s="391"/>
      <c r="DS29" s="391"/>
      <c r="DT29" s="391"/>
      <c r="DU29" s="391"/>
      <c r="DV29" s="391"/>
      <c r="DW29" s="391"/>
      <c r="DX29" s="391"/>
      <c r="DY29" s="391"/>
      <c r="DZ29" s="391"/>
      <c r="EA29" s="391"/>
      <c r="EB29" s="391"/>
      <c r="EC29" s="391"/>
      <c r="ED29" s="391"/>
      <c r="EE29" s="391"/>
      <c r="EF29" s="391"/>
      <c r="EG29" s="391"/>
      <c r="EH29" s="391"/>
      <c r="EI29" s="391"/>
      <c r="EJ29" s="391"/>
      <c r="EK29" s="391"/>
      <c r="EL29" s="391"/>
      <c r="EM29" s="391"/>
      <c r="EN29" s="391"/>
      <c r="EO29" s="391"/>
      <c r="EP29" s="391"/>
      <c r="EQ29" s="391"/>
      <c r="ER29" s="391"/>
      <c r="ES29" s="391"/>
      <c r="ET29" s="391"/>
      <c r="EU29" s="391"/>
      <c r="EV29" s="391"/>
      <c r="EW29" s="391"/>
      <c r="EX29" s="391"/>
      <c r="EY29" s="391"/>
      <c r="EZ29" s="391"/>
      <c r="FA29" s="391"/>
      <c r="FB29" s="391"/>
      <c r="FC29" s="391"/>
      <c r="FD29" s="391"/>
      <c r="FE29" s="391"/>
      <c r="FF29" s="391"/>
      <c r="FG29" s="391"/>
      <c r="FH29" s="391"/>
      <c r="FI29" s="391"/>
      <c r="FJ29" s="391"/>
      <c r="FK29" s="391"/>
      <c r="FL29" s="391"/>
      <c r="FM29" s="391"/>
      <c r="FN29" s="391"/>
      <c r="FO29" s="391"/>
      <c r="FP29" s="391"/>
      <c r="FQ29" s="391"/>
      <c r="FR29" s="391"/>
      <c r="FS29" s="391"/>
      <c r="FT29" s="391"/>
      <c r="FU29" s="391"/>
      <c r="FV29" s="391"/>
      <c r="FW29" s="391"/>
      <c r="FX29" s="391"/>
      <c r="FY29" s="391"/>
      <c r="FZ29" s="391"/>
      <c r="GA29" s="391"/>
      <c r="GB29" s="391"/>
      <c r="GC29" s="391"/>
      <c r="GD29" s="391"/>
      <c r="GE29" s="391"/>
      <c r="GF29" s="391"/>
      <c r="GG29" s="391"/>
      <c r="GH29" s="391"/>
      <c r="GI29" s="391"/>
      <c r="GJ29" s="391"/>
      <c r="GK29" s="391"/>
      <c r="GL29" s="391"/>
      <c r="GM29" s="391"/>
      <c r="GN29" s="391"/>
      <c r="GO29" s="391"/>
      <c r="GP29" s="391"/>
      <c r="GQ29" s="391"/>
      <c r="GR29" s="391"/>
      <c r="GS29" s="391"/>
      <c r="GT29" s="391"/>
      <c r="GU29" s="391"/>
      <c r="GV29" s="391"/>
      <c r="GW29" s="391"/>
      <c r="GX29" s="391"/>
      <c r="GY29" s="391"/>
      <c r="GZ29" s="391"/>
      <c r="HA29" s="391"/>
      <c r="HB29" s="391"/>
      <c r="HC29" s="391"/>
      <c r="HD29" s="391"/>
    </row>
    <row r="30" spans="1:212" s="266" customFormat="1" ht="22.5" x14ac:dyDescent="0.2">
      <c r="A30" s="165">
        <v>22</v>
      </c>
      <c r="B30" s="182">
        <v>5510210</v>
      </c>
      <c r="C30" s="182"/>
      <c r="D30" s="133">
        <v>7853200</v>
      </c>
      <c r="E30" s="134">
        <v>960032</v>
      </c>
      <c r="F30" s="182"/>
      <c r="G30" s="396" t="s">
        <v>402</v>
      </c>
      <c r="H30" s="168" t="str">
        <f>VLOOKUP(B30,Produkte!$A$1:$B$250,2,0)</f>
        <v>Sonstige Erholungseinrichtungen</v>
      </c>
      <c r="I30" s="168" t="s">
        <v>106</v>
      </c>
      <c r="J30" s="169" t="s">
        <v>105</v>
      </c>
      <c r="K30" s="269">
        <f t="shared" si="0"/>
        <v>76500</v>
      </c>
      <c r="L30" s="151">
        <f t="shared" si="7"/>
        <v>89500</v>
      </c>
      <c r="M30" s="149">
        <v>76500</v>
      </c>
      <c r="N30" s="139">
        <v>89500</v>
      </c>
      <c r="O30" s="138">
        <v>0</v>
      </c>
      <c r="P30" s="139">
        <v>0</v>
      </c>
      <c r="Q30" s="138">
        <v>0</v>
      </c>
      <c r="R30" s="139">
        <v>0</v>
      </c>
      <c r="S30" s="138">
        <v>0</v>
      </c>
      <c r="T30" s="139">
        <v>0</v>
      </c>
      <c r="U30" s="221">
        <f t="shared" si="5"/>
        <v>13805300</v>
      </c>
      <c r="V30" s="222">
        <f t="shared" si="6"/>
        <v>16960900</v>
      </c>
      <c r="W30" s="140">
        <v>0</v>
      </c>
      <c r="X30" s="405">
        <v>0</v>
      </c>
      <c r="Y30" s="391"/>
      <c r="Z30" s="391"/>
      <c r="AA30" s="391"/>
      <c r="AB30" s="391"/>
      <c r="AC30" s="391"/>
      <c r="AD30" s="391"/>
      <c r="AE30" s="391"/>
      <c r="AF30" s="391"/>
      <c r="AG30" s="391"/>
      <c r="AH30" s="391"/>
      <c r="AI30" s="391"/>
      <c r="AJ30" s="391"/>
      <c r="AK30" s="391"/>
      <c r="AL30" s="391"/>
      <c r="AM30" s="391"/>
      <c r="AN30" s="391"/>
      <c r="AO30" s="391"/>
      <c r="AP30" s="391"/>
      <c r="AQ30" s="391"/>
      <c r="AR30" s="391"/>
      <c r="AS30" s="391"/>
      <c r="AT30" s="391"/>
      <c r="AU30" s="391"/>
      <c r="AV30" s="391"/>
      <c r="AW30" s="391"/>
      <c r="AX30" s="391"/>
      <c r="AY30" s="391"/>
      <c r="AZ30" s="391"/>
      <c r="BA30" s="391"/>
      <c r="BB30" s="391"/>
      <c r="BC30" s="391"/>
      <c r="BD30" s="391"/>
      <c r="BE30" s="391"/>
      <c r="BF30" s="391"/>
      <c r="BG30" s="391"/>
      <c r="BH30" s="391"/>
      <c r="BI30" s="391"/>
      <c r="BJ30" s="391"/>
      <c r="BK30" s="391"/>
      <c r="BL30" s="391"/>
      <c r="BM30" s="391"/>
      <c r="BN30" s="391"/>
      <c r="BO30" s="391"/>
      <c r="BP30" s="391"/>
      <c r="BQ30" s="391"/>
      <c r="BR30" s="391"/>
      <c r="BS30" s="391"/>
      <c r="BT30" s="391"/>
      <c r="BU30" s="391"/>
      <c r="BV30" s="391"/>
      <c r="BW30" s="391"/>
      <c r="BX30" s="391"/>
      <c r="BY30" s="391"/>
      <c r="BZ30" s="391"/>
      <c r="CA30" s="391"/>
      <c r="CB30" s="391"/>
      <c r="CC30" s="391"/>
      <c r="CD30" s="391"/>
      <c r="CE30" s="391"/>
      <c r="CF30" s="391"/>
      <c r="CG30" s="391"/>
      <c r="CH30" s="391"/>
      <c r="CI30" s="391"/>
      <c r="CJ30" s="391"/>
      <c r="CK30" s="391"/>
      <c r="CL30" s="391"/>
      <c r="CM30" s="391"/>
      <c r="CN30" s="391"/>
      <c r="CO30" s="391"/>
      <c r="CP30" s="391"/>
      <c r="CQ30" s="391"/>
      <c r="CR30" s="391"/>
      <c r="CS30" s="391"/>
      <c r="CT30" s="391"/>
      <c r="CU30" s="391"/>
      <c r="CV30" s="391"/>
      <c r="CW30" s="391"/>
      <c r="CX30" s="391"/>
      <c r="CY30" s="391"/>
      <c r="CZ30" s="391"/>
      <c r="DA30" s="391"/>
      <c r="DB30" s="391"/>
      <c r="DC30" s="391"/>
      <c r="DD30" s="391"/>
      <c r="DE30" s="391"/>
      <c r="DF30" s="391"/>
      <c r="DG30" s="391"/>
      <c r="DH30" s="391"/>
      <c r="DI30" s="391"/>
      <c r="DJ30" s="391"/>
      <c r="DK30" s="391"/>
      <c r="DL30" s="391"/>
      <c r="DM30" s="391"/>
      <c r="DN30" s="391"/>
      <c r="DO30" s="391"/>
      <c r="DP30" s="391"/>
      <c r="DQ30" s="391"/>
      <c r="DR30" s="391"/>
      <c r="DS30" s="391"/>
      <c r="DT30" s="391"/>
      <c r="DU30" s="391"/>
      <c r="DV30" s="391"/>
      <c r="DW30" s="391"/>
      <c r="DX30" s="391"/>
      <c r="DY30" s="391"/>
      <c r="DZ30" s="391"/>
      <c r="EA30" s="391"/>
      <c r="EB30" s="391"/>
      <c r="EC30" s="391"/>
      <c r="ED30" s="391"/>
      <c r="EE30" s="391"/>
      <c r="EF30" s="391"/>
      <c r="EG30" s="391"/>
      <c r="EH30" s="391"/>
      <c r="EI30" s="391"/>
      <c r="EJ30" s="391"/>
      <c r="EK30" s="391"/>
      <c r="EL30" s="391"/>
      <c r="EM30" s="391"/>
      <c r="EN30" s="391"/>
      <c r="EO30" s="391"/>
      <c r="EP30" s="391"/>
      <c r="EQ30" s="391"/>
      <c r="ER30" s="391"/>
      <c r="ES30" s="391"/>
      <c r="ET30" s="391"/>
      <c r="EU30" s="391"/>
      <c r="EV30" s="391"/>
      <c r="EW30" s="391"/>
      <c r="EX30" s="391"/>
      <c r="EY30" s="391"/>
      <c r="EZ30" s="391"/>
      <c r="FA30" s="391"/>
      <c r="FB30" s="391"/>
      <c r="FC30" s="391"/>
      <c r="FD30" s="391"/>
      <c r="FE30" s="391"/>
      <c r="FF30" s="391"/>
      <c r="FG30" s="391"/>
      <c r="FH30" s="391"/>
      <c r="FI30" s="391"/>
      <c r="FJ30" s="391"/>
      <c r="FK30" s="391"/>
      <c r="FL30" s="391"/>
      <c r="FM30" s="391"/>
      <c r="FN30" s="391"/>
      <c r="FO30" s="391"/>
      <c r="FP30" s="391"/>
      <c r="FQ30" s="391"/>
      <c r="FR30" s="391"/>
      <c r="FS30" s="391"/>
      <c r="FT30" s="391"/>
      <c r="FU30" s="391"/>
      <c r="FV30" s="391"/>
      <c r="FW30" s="391"/>
      <c r="FX30" s="391"/>
      <c r="FY30" s="391"/>
      <c r="FZ30" s="391"/>
      <c r="GA30" s="391"/>
      <c r="GB30" s="391"/>
      <c r="GC30" s="391"/>
      <c r="GD30" s="391"/>
      <c r="GE30" s="391"/>
      <c r="GF30" s="391"/>
      <c r="GG30" s="391"/>
      <c r="GH30" s="391"/>
      <c r="GI30" s="391"/>
      <c r="GJ30" s="391"/>
      <c r="GK30" s="391"/>
      <c r="GL30" s="391"/>
      <c r="GM30" s="391"/>
      <c r="GN30" s="391"/>
      <c r="GO30" s="391"/>
      <c r="GP30" s="391"/>
      <c r="GQ30" s="391"/>
      <c r="GR30" s="391"/>
      <c r="GS30" s="391"/>
      <c r="GT30" s="391"/>
      <c r="GU30" s="391"/>
      <c r="GV30" s="391"/>
      <c r="GW30" s="391"/>
      <c r="GX30" s="391"/>
      <c r="GY30" s="391"/>
      <c r="GZ30" s="391"/>
      <c r="HA30" s="391"/>
      <c r="HB30" s="391"/>
      <c r="HC30" s="391"/>
      <c r="HD30" s="391"/>
    </row>
    <row r="31" spans="1:212" s="130" customFormat="1" ht="22.5" x14ac:dyDescent="0.2">
      <c r="A31" s="165" t="s">
        <v>418</v>
      </c>
      <c r="B31" s="182">
        <v>5420100</v>
      </c>
      <c r="C31" s="182" t="s">
        <v>378</v>
      </c>
      <c r="D31" s="133">
        <v>7853200</v>
      </c>
      <c r="E31" s="134">
        <v>960032</v>
      </c>
      <c r="F31" s="182" t="s">
        <v>378</v>
      </c>
      <c r="G31" s="396" t="s">
        <v>420</v>
      </c>
      <c r="H31" s="168" t="str">
        <f>VLOOKUP(B31,Produkte!$A$1:$B$250,2,0)</f>
        <v>Kreisstraßen</v>
      </c>
      <c r="I31" s="168" t="s">
        <v>635</v>
      </c>
      <c r="J31" s="169" t="s">
        <v>421</v>
      </c>
      <c r="K31" s="269">
        <f t="shared" si="0"/>
        <v>0</v>
      </c>
      <c r="L31" s="151">
        <f t="shared" si="7"/>
        <v>3123000</v>
      </c>
      <c r="M31" s="149">
        <v>0</v>
      </c>
      <c r="N31" s="139">
        <v>2200000</v>
      </c>
      <c r="O31" s="138">
        <v>0</v>
      </c>
      <c r="P31" s="139">
        <v>760000</v>
      </c>
      <c r="Q31" s="138">
        <v>0</v>
      </c>
      <c r="R31" s="139">
        <v>163000</v>
      </c>
      <c r="S31" s="138">
        <v>0</v>
      </c>
      <c r="T31" s="139">
        <v>0</v>
      </c>
      <c r="U31" s="221">
        <f t="shared" si="5"/>
        <v>11605300</v>
      </c>
      <c r="V31" s="222">
        <f t="shared" si="6"/>
        <v>16200900</v>
      </c>
      <c r="W31" s="140">
        <v>163000</v>
      </c>
      <c r="X31" s="405">
        <v>0</v>
      </c>
      <c r="Y31" s="398"/>
      <c r="Z31" s="398"/>
      <c r="AA31" s="398"/>
      <c r="AB31" s="398"/>
      <c r="AC31" s="398"/>
      <c r="AD31" s="398"/>
      <c r="AE31" s="398"/>
      <c r="AF31" s="398"/>
      <c r="AG31" s="398"/>
      <c r="AH31" s="398"/>
      <c r="AI31" s="398"/>
      <c r="AJ31" s="398"/>
      <c r="AK31" s="398"/>
      <c r="AL31" s="398"/>
      <c r="AM31" s="398"/>
      <c r="AN31" s="398"/>
      <c r="AO31" s="398"/>
      <c r="AP31" s="398"/>
      <c r="AQ31" s="398"/>
      <c r="AR31" s="398"/>
      <c r="AS31" s="398"/>
      <c r="AT31" s="398"/>
      <c r="AU31" s="398"/>
      <c r="AV31" s="398"/>
      <c r="AW31" s="398"/>
      <c r="AX31" s="398"/>
      <c r="AY31" s="398"/>
      <c r="AZ31" s="398"/>
      <c r="BA31" s="398"/>
      <c r="BB31" s="398"/>
      <c r="BC31" s="398"/>
      <c r="BD31" s="398"/>
      <c r="BE31" s="398"/>
      <c r="BF31" s="398"/>
      <c r="BG31" s="398"/>
      <c r="BH31" s="398"/>
      <c r="BI31" s="398"/>
      <c r="BJ31" s="398"/>
      <c r="BK31" s="398"/>
      <c r="BL31" s="398"/>
      <c r="BM31" s="398"/>
      <c r="BN31" s="398"/>
      <c r="BO31" s="398"/>
      <c r="BP31" s="398"/>
      <c r="BQ31" s="398"/>
      <c r="BR31" s="398"/>
      <c r="BS31" s="398"/>
      <c r="BT31" s="398"/>
      <c r="BU31" s="398"/>
      <c r="BV31" s="398"/>
      <c r="BW31" s="398"/>
      <c r="BX31" s="398"/>
      <c r="BY31" s="398"/>
      <c r="BZ31" s="398"/>
      <c r="CA31" s="398"/>
      <c r="CB31" s="398"/>
      <c r="CC31" s="398"/>
      <c r="CD31" s="398"/>
      <c r="CE31" s="398"/>
      <c r="CF31" s="398"/>
      <c r="CG31" s="398"/>
      <c r="CH31" s="398"/>
      <c r="CI31" s="398"/>
      <c r="CJ31" s="398"/>
      <c r="CK31" s="398"/>
      <c r="CL31" s="398"/>
      <c r="CM31" s="398"/>
      <c r="CN31" s="398"/>
      <c r="CO31" s="398"/>
      <c r="CP31" s="398"/>
      <c r="CQ31" s="398"/>
      <c r="CR31" s="398"/>
      <c r="CS31" s="398"/>
      <c r="CT31" s="398"/>
      <c r="CU31" s="398"/>
      <c r="CV31" s="398"/>
      <c r="CW31" s="398"/>
      <c r="CX31" s="398"/>
      <c r="CY31" s="398"/>
      <c r="CZ31" s="398"/>
      <c r="DA31" s="398"/>
      <c r="DB31" s="398"/>
      <c r="DC31" s="398"/>
      <c r="DD31" s="398"/>
      <c r="DE31" s="398"/>
      <c r="DF31" s="398"/>
      <c r="DG31" s="398"/>
      <c r="DH31" s="398"/>
      <c r="DI31" s="398"/>
      <c r="DJ31" s="398"/>
      <c r="DK31" s="398"/>
      <c r="DL31" s="398"/>
      <c r="DM31" s="398"/>
      <c r="DN31" s="398"/>
      <c r="DO31" s="398"/>
      <c r="DP31" s="398"/>
      <c r="DQ31" s="398"/>
      <c r="DR31" s="398"/>
      <c r="DS31" s="398"/>
      <c r="DT31" s="398"/>
      <c r="DU31" s="398"/>
      <c r="DV31" s="398"/>
      <c r="DW31" s="398"/>
      <c r="DX31" s="398"/>
      <c r="DY31" s="398"/>
      <c r="DZ31" s="398"/>
      <c r="EA31" s="398"/>
      <c r="EB31" s="398"/>
      <c r="EC31" s="398"/>
      <c r="ED31" s="398"/>
      <c r="EE31" s="398"/>
      <c r="EF31" s="398"/>
      <c r="EG31" s="398"/>
      <c r="EH31" s="398"/>
      <c r="EI31" s="398"/>
      <c r="EJ31" s="398"/>
      <c r="EK31" s="398"/>
      <c r="EL31" s="398"/>
      <c r="EM31" s="398"/>
      <c r="EN31" s="398"/>
      <c r="EO31" s="398"/>
      <c r="EP31" s="398"/>
      <c r="EQ31" s="398"/>
      <c r="ER31" s="398"/>
      <c r="ES31" s="398"/>
      <c r="ET31" s="398"/>
      <c r="EU31" s="398"/>
      <c r="EV31" s="398"/>
      <c r="EW31" s="398"/>
      <c r="EX31" s="398"/>
      <c r="EY31" s="398"/>
      <c r="EZ31" s="398"/>
      <c r="FA31" s="398"/>
      <c r="FB31" s="398"/>
      <c r="FC31" s="398"/>
      <c r="FD31" s="398"/>
      <c r="FE31" s="398"/>
      <c r="FF31" s="398"/>
      <c r="FG31" s="398"/>
      <c r="FH31" s="398"/>
      <c r="FI31" s="398"/>
      <c r="FJ31" s="398"/>
      <c r="FK31" s="398"/>
      <c r="FL31" s="398"/>
      <c r="FM31" s="398"/>
      <c r="FN31" s="398"/>
      <c r="FO31" s="398"/>
      <c r="FP31" s="398"/>
      <c r="FQ31" s="398"/>
      <c r="FR31" s="398"/>
      <c r="FS31" s="398"/>
      <c r="FT31" s="398"/>
      <c r="FU31" s="398"/>
      <c r="FV31" s="398"/>
      <c r="FW31" s="398"/>
      <c r="FX31" s="398"/>
      <c r="FY31" s="398"/>
      <c r="FZ31" s="398"/>
      <c r="GA31" s="398"/>
      <c r="GB31" s="398"/>
      <c r="GC31" s="398"/>
      <c r="GD31" s="398"/>
      <c r="GE31" s="398"/>
      <c r="GF31" s="398"/>
      <c r="GG31" s="398"/>
      <c r="GH31" s="398"/>
      <c r="GI31" s="398"/>
      <c r="GJ31" s="398"/>
      <c r="GK31" s="398"/>
      <c r="GL31" s="398"/>
      <c r="GM31" s="398"/>
      <c r="GN31" s="398"/>
      <c r="GO31" s="398"/>
      <c r="GP31" s="398"/>
      <c r="GQ31" s="398"/>
      <c r="GR31" s="398"/>
      <c r="GS31" s="398"/>
      <c r="GT31" s="398"/>
      <c r="GU31" s="398"/>
      <c r="GV31" s="398"/>
      <c r="GW31" s="398"/>
      <c r="GX31" s="398"/>
      <c r="GY31" s="398"/>
      <c r="GZ31" s="398"/>
      <c r="HA31" s="398"/>
      <c r="HB31" s="398"/>
      <c r="HC31" s="398"/>
      <c r="HD31" s="398"/>
    </row>
    <row r="32" spans="1:212" s="236" customFormat="1" ht="22.5" x14ac:dyDescent="0.2">
      <c r="A32" s="132">
        <v>22</v>
      </c>
      <c r="B32" s="133">
        <v>5420100</v>
      </c>
      <c r="C32" s="133">
        <v>6814200</v>
      </c>
      <c r="D32" s="133">
        <v>7853200</v>
      </c>
      <c r="E32" s="134">
        <v>960032</v>
      </c>
      <c r="F32" s="133">
        <v>2331100</v>
      </c>
      <c r="G32" s="394" t="s">
        <v>392</v>
      </c>
      <c r="H32" s="135" t="str">
        <f>VLOOKUP(B32,Produkte!$A$1:$B$250,2,0)</f>
        <v>Kreisstraßen</v>
      </c>
      <c r="I32" s="135" t="s">
        <v>38</v>
      </c>
      <c r="J32" s="268" t="s">
        <v>86</v>
      </c>
      <c r="K32" s="269">
        <f t="shared" si="0"/>
        <v>1439600</v>
      </c>
      <c r="L32" s="151">
        <f t="shared" si="7"/>
        <v>2018000</v>
      </c>
      <c r="M32" s="149">
        <v>400000</v>
      </c>
      <c r="N32" s="139">
        <v>1000000</v>
      </c>
      <c r="O32" s="138">
        <v>1039600</v>
      </c>
      <c r="P32" s="139">
        <v>1018000</v>
      </c>
      <c r="Q32" s="138">
        <v>0</v>
      </c>
      <c r="R32" s="139">
        <v>0</v>
      </c>
      <c r="S32" s="138">
        <v>0</v>
      </c>
      <c r="T32" s="139">
        <v>0</v>
      </c>
      <c r="U32" s="221">
        <f t="shared" si="5"/>
        <v>11005300</v>
      </c>
      <c r="V32" s="222">
        <f t="shared" si="6"/>
        <v>16222500</v>
      </c>
      <c r="W32" s="140">
        <v>0</v>
      </c>
      <c r="X32" s="405">
        <v>0</v>
      </c>
      <c r="Y32" s="391"/>
      <c r="Z32" s="391"/>
      <c r="AA32" s="391"/>
      <c r="AB32" s="391"/>
      <c r="AC32" s="391"/>
      <c r="AD32" s="391"/>
      <c r="AE32" s="391"/>
      <c r="AF32" s="391"/>
      <c r="AG32" s="391"/>
      <c r="AH32" s="391"/>
      <c r="AI32" s="391"/>
      <c r="AJ32" s="391"/>
      <c r="AK32" s="391"/>
      <c r="AL32" s="391"/>
      <c r="AM32" s="391"/>
      <c r="AN32" s="391"/>
      <c r="AO32" s="391"/>
      <c r="AP32" s="391"/>
      <c r="AQ32" s="391"/>
      <c r="AR32" s="391"/>
      <c r="AS32" s="391"/>
      <c r="AT32" s="391"/>
      <c r="AU32" s="391"/>
      <c r="AV32" s="391"/>
      <c r="AW32" s="391"/>
      <c r="AX32" s="391"/>
      <c r="AY32" s="391"/>
      <c r="AZ32" s="391"/>
      <c r="BA32" s="391"/>
      <c r="BB32" s="391"/>
      <c r="BC32" s="391"/>
      <c r="BD32" s="391"/>
      <c r="BE32" s="391"/>
      <c r="BF32" s="391"/>
      <c r="BG32" s="391"/>
      <c r="BH32" s="391"/>
      <c r="BI32" s="391"/>
      <c r="BJ32" s="391"/>
      <c r="BK32" s="391"/>
      <c r="BL32" s="391"/>
      <c r="BM32" s="391"/>
      <c r="BN32" s="391"/>
      <c r="BO32" s="391"/>
      <c r="BP32" s="391"/>
      <c r="BQ32" s="391"/>
      <c r="BR32" s="391"/>
      <c r="BS32" s="391"/>
      <c r="BT32" s="391"/>
      <c r="BU32" s="391"/>
      <c r="BV32" s="391"/>
      <c r="BW32" s="391"/>
      <c r="BX32" s="391"/>
      <c r="BY32" s="391"/>
      <c r="BZ32" s="391"/>
      <c r="CA32" s="391"/>
      <c r="CB32" s="391"/>
      <c r="CC32" s="391"/>
      <c r="CD32" s="391"/>
      <c r="CE32" s="391"/>
      <c r="CF32" s="391"/>
      <c r="CG32" s="391"/>
      <c r="CH32" s="391"/>
      <c r="CI32" s="391"/>
      <c r="CJ32" s="391"/>
      <c r="CK32" s="391"/>
      <c r="CL32" s="391"/>
      <c r="CM32" s="391"/>
      <c r="CN32" s="391"/>
      <c r="CO32" s="391"/>
      <c r="CP32" s="391"/>
      <c r="CQ32" s="391"/>
      <c r="CR32" s="391"/>
      <c r="CS32" s="391"/>
      <c r="CT32" s="391"/>
      <c r="CU32" s="391"/>
      <c r="CV32" s="391"/>
      <c r="CW32" s="391"/>
      <c r="CX32" s="391"/>
      <c r="CY32" s="391"/>
      <c r="CZ32" s="391"/>
      <c r="DA32" s="391"/>
      <c r="DB32" s="391"/>
      <c r="DC32" s="391"/>
      <c r="DD32" s="391"/>
      <c r="DE32" s="391"/>
      <c r="DF32" s="391"/>
      <c r="DG32" s="391"/>
      <c r="DH32" s="391"/>
      <c r="DI32" s="391"/>
      <c r="DJ32" s="391"/>
      <c r="DK32" s="391"/>
      <c r="DL32" s="391"/>
      <c r="DM32" s="391"/>
      <c r="DN32" s="391"/>
      <c r="DO32" s="391"/>
      <c r="DP32" s="391"/>
      <c r="DQ32" s="391"/>
      <c r="DR32" s="391"/>
      <c r="DS32" s="391"/>
      <c r="DT32" s="391"/>
      <c r="DU32" s="391"/>
      <c r="DV32" s="391"/>
      <c r="DW32" s="391"/>
      <c r="DX32" s="391"/>
      <c r="DY32" s="391"/>
      <c r="DZ32" s="391"/>
      <c r="EA32" s="391"/>
      <c r="EB32" s="391"/>
      <c r="EC32" s="391"/>
      <c r="ED32" s="391"/>
      <c r="EE32" s="391"/>
      <c r="EF32" s="391"/>
      <c r="EG32" s="391"/>
      <c r="EH32" s="391"/>
      <c r="EI32" s="391"/>
      <c r="EJ32" s="391"/>
      <c r="EK32" s="391"/>
      <c r="EL32" s="391"/>
      <c r="EM32" s="391"/>
      <c r="EN32" s="391"/>
      <c r="EO32" s="391"/>
      <c r="EP32" s="391"/>
      <c r="EQ32" s="391"/>
      <c r="ER32" s="391"/>
      <c r="ES32" s="391"/>
      <c r="ET32" s="391"/>
      <c r="EU32" s="391"/>
      <c r="EV32" s="391"/>
      <c r="EW32" s="391"/>
      <c r="EX32" s="391"/>
      <c r="EY32" s="391"/>
      <c r="EZ32" s="391"/>
      <c r="FA32" s="391"/>
      <c r="FB32" s="391"/>
      <c r="FC32" s="391"/>
      <c r="FD32" s="391"/>
      <c r="FE32" s="391"/>
      <c r="FF32" s="391"/>
      <c r="FG32" s="391"/>
      <c r="FH32" s="391"/>
      <c r="FI32" s="391"/>
      <c r="FJ32" s="391"/>
      <c r="FK32" s="391"/>
      <c r="FL32" s="391"/>
      <c r="FM32" s="391"/>
      <c r="FN32" s="391"/>
      <c r="FO32" s="391"/>
      <c r="FP32" s="391"/>
      <c r="FQ32" s="391"/>
      <c r="FR32" s="391"/>
      <c r="FS32" s="391"/>
      <c r="FT32" s="391"/>
      <c r="FU32" s="391"/>
      <c r="FV32" s="391"/>
      <c r="FW32" s="391"/>
      <c r="FX32" s="391"/>
      <c r="FY32" s="391"/>
      <c r="FZ32" s="391"/>
      <c r="GA32" s="391"/>
      <c r="GB32" s="391"/>
      <c r="GC32" s="391"/>
      <c r="GD32" s="391"/>
      <c r="GE32" s="391"/>
      <c r="GF32" s="391"/>
      <c r="GG32" s="391"/>
      <c r="GH32" s="391"/>
      <c r="GI32" s="391"/>
      <c r="GJ32" s="391"/>
      <c r="GK32" s="391"/>
      <c r="GL32" s="391"/>
      <c r="GM32" s="391"/>
      <c r="GN32" s="391"/>
      <c r="GO32" s="391"/>
      <c r="GP32" s="391"/>
      <c r="GQ32" s="391"/>
      <c r="GR32" s="391"/>
      <c r="GS32" s="391"/>
      <c r="GT32" s="391"/>
      <c r="GU32" s="391"/>
      <c r="GV32" s="391"/>
      <c r="GW32" s="391"/>
      <c r="GX32" s="391"/>
      <c r="GY32" s="391"/>
      <c r="GZ32" s="391"/>
      <c r="HA32" s="391"/>
      <c r="HB32" s="391"/>
      <c r="HC32" s="391"/>
      <c r="HD32" s="391"/>
    </row>
    <row r="33" spans="1:212" s="266" customFormat="1" ht="11.25" x14ac:dyDescent="0.2">
      <c r="A33" s="165" t="s">
        <v>418</v>
      </c>
      <c r="B33" s="182">
        <v>5420100</v>
      </c>
      <c r="C33" s="182" t="s">
        <v>378</v>
      </c>
      <c r="D33" s="133">
        <v>7853200</v>
      </c>
      <c r="E33" s="134">
        <v>960032</v>
      </c>
      <c r="F33" s="182" t="s">
        <v>378</v>
      </c>
      <c r="G33" s="396" t="s">
        <v>430</v>
      </c>
      <c r="H33" s="168" t="str">
        <f>VLOOKUP(B33,Produkte!$A$1:$B$250,2,0)</f>
        <v>Kreisstraßen</v>
      </c>
      <c r="I33" s="168" t="s">
        <v>457</v>
      </c>
      <c r="J33" s="243" t="s">
        <v>458</v>
      </c>
      <c r="K33" s="269">
        <f t="shared" si="0"/>
        <v>850000</v>
      </c>
      <c r="L33" s="151">
        <f t="shared" si="1"/>
        <v>850000</v>
      </c>
      <c r="M33" s="177">
        <v>680000</v>
      </c>
      <c r="N33" s="139">
        <v>850000</v>
      </c>
      <c r="O33" s="138">
        <v>170000</v>
      </c>
      <c r="P33" s="139">
        <v>0</v>
      </c>
      <c r="Q33" s="138">
        <v>0</v>
      </c>
      <c r="R33" s="139">
        <v>0</v>
      </c>
      <c r="S33" s="138">
        <v>0</v>
      </c>
      <c r="T33" s="139">
        <v>0</v>
      </c>
      <c r="U33" s="221">
        <f t="shared" si="5"/>
        <v>10835300</v>
      </c>
      <c r="V33" s="222">
        <f t="shared" si="6"/>
        <v>16392500</v>
      </c>
      <c r="W33" s="140">
        <v>0</v>
      </c>
      <c r="X33" s="405">
        <v>0</v>
      </c>
      <c r="Y33" s="391"/>
      <c r="Z33" s="391"/>
      <c r="AA33" s="391"/>
      <c r="AB33" s="391"/>
      <c r="AC33" s="391"/>
      <c r="AD33" s="391"/>
      <c r="AE33" s="391"/>
      <c r="AF33" s="391"/>
      <c r="AG33" s="391"/>
      <c r="AH33" s="391"/>
      <c r="AI33" s="391"/>
      <c r="AJ33" s="391"/>
      <c r="AK33" s="391"/>
      <c r="AL33" s="391"/>
      <c r="AM33" s="391"/>
      <c r="AN33" s="391"/>
      <c r="AO33" s="391"/>
      <c r="AP33" s="391"/>
      <c r="AQ33" s="391"/>
      <c r="AR33" s="391"/>
      <c r="AS33" s="391"/>
      <c r="AT33" s="391"/>
      <c r="AU33" s="391"/>
      <c r="AV33" s="391"/>
      <c r="AW33" s="391"/>
      <c r="AX33" s="391"/>
      <c r="AY33" s="391"/>
      <c r="AZ33" s="391"/>
      <c r="BA33" s="391"/>
      <c r="BB33" s="391"/>
      <c r="BC33" s="391"/>
      <c r="BD33" s="391"/>
      <c r="BE33" s="391"/>
      <c r="BF33" s="391"/>
      <c r="BG33" s="391"/>
      <c r="BH33" s="391"/>
      <c r="BI33" s="391"/>
      <c r="BJ33" s="391"/>
      <c r="BK33" s="391"/>
      <c r="BL33" s="391"/>
      <c r="BM33" s="391"/>
      <c r="BN33" s="391"/>
      <c r="BO33" s="391"/>
      <c r="BP33" s="391"/>
      <c r="BQ33" s="391"/>
      <c r="BR33" s="391"/>
      <c r="BS33" s="391"/>
      <c r="BT33" s="391"/>
      <c r="BU33" s="391"/>
      <c r="BV33" s="391"/>
      <c r="BW33" s="391"/>
      <c r="BX33" s="391"/>
      <c r="BY33" s="391"/>
      <c r="BZ33" s="391"/>
      <c r="CA33" s="391"/>
      <c r="CB33" s="391"/>
      <c r="CC33" s="391"/>
      <c r="CD33" s="391"/>
      <c r="CE33" s="391"/>
      <c r="CF33" s="391"/>
      <c r="CG33" s="391"/>
      <c r="CH33" s="391"/>
      <c r="CI33" s="391"/>
      <c r="CJ33" s="391"/>
      <c r="CK33" s="391"/>
      <c r="CL33" s="391"/>
      <c r="CM33" s="391"/>
      <c r="CN33" s="391"/>
      <c r="CO33" s="391"/>
      <c r="CP33" s="391"/>
      <c r="CQ33" s="391"/>
      <c r="CR33" s="391"/>
      <c r="CS33" s="391"/>
      <c r="CT33" s="391"/>
      <c r="CU33" s="391"/>
      <c r="CV33" s="391"/>
      <c r="CW33" s="391"/>
      <c r="CX33" s="391"/>
      <c r="CY33" s="391"/>
      <c r="CZ33" s="391"/>
      <c r="DA33" s="391"/>
      <c r="DB33" s="391"/>
      <c r="DC33" s="391"/>
      <c r="DD33" s="391"/>
      <c r="DE33" s="391"/>
      <c r="DF33" s="391"/>
      <c r="DG33" s="391"/>
      <c r="DH33" s="391"/>
      <c r="DI33" s="391"/>
      <c r="DJ33" s="391"/>
      <c r="DK33" s="391"/>
      <c r="DL33" s="391"/>
      <c r="DM33" s="391"/>
      <c r="DN33" s="391"/>
      <c r="DO33" s="391"/>
      <c r="DP33" s="391"/>
      <c r="DQ33" s="391"/>
      <c r="DR33" s="391"/>
      <c r="DS33" s="391"/>
      <c r="DT33" s="391"/>
      <c r="DU33" s="391"/>
      <c r="DV33" s="391"/>
      <c r="DW33" s="391"/>
      <c r="DX33" s="391"/>
      <c r="DY33" s="391"/>
      <c r="DZ33" s="391"/>
      <c r="EA33" s="391"/>
      <c r="EB33" s="391"/>
      <c r="EC33" s="391"/>
      <c r="ED33" s="391"/>
      <c r="EE33" s="391"/>
      <c r="EF33" s="391"/>
      <c r="EG33" s="391"/>
      <c r="EH33" s="391"/>
      <c r="EI33" s="391"/>
      <c r="EJ33" s="391"/>
      <c r="EK33" s="391"/>
      <c r="EL33" s="391"/>
      <c r="EM33" s="391"/>
      <c r="EN33" s="391"/>
      <c r="EO33" s="391"/>
      <c r="EP33" s="391"/>
      <c r="EQ33" s="391"/>
      <c r="ER33" s="391"/>
      <c r="ES33" s="391"/>
      <c r="ET33" s="391"/>
      <c r="EU33" s="391"/>
      <c r="EV33" s="391"/>
      <c r="EW33" s="391"/>
      <c r="EX33" s="391"/>
      <c r="EY33" s="391"/>
      <c r="EZ33" s="391"/>
      <c r="FA33" s="391"/>
      <c r="FB33" s="391"/>
      <c r="FC33" s="391"/>
      <c r="FD33" s="391"/>
      <c r="FE33" s="391"/>
      <c r="FF33" s="391"/>
      <c r="FG33" s="391"/>
      <c r="FH33" s="391"/>
      <c r="FI33" s="391"/>
      <c r="FJ33" s="391"/>
      <c r="FK33" s="391"/>
      <c r="FL33" s="391"/>
      <c r="FM33" s="391"/>
      <c r="FN33" s="391"/>
      <c r="FO33" s="391"/>
      <c r="FP33" s="391"/>
      <c r="FQ33" s="391"/>
      <c r="FR33" s="391"/>
      <c r="FS33" s="391"/>
      <c r="FT33" s="391"/>
      <c r="FU33" s="391"/>
      <c r="FV33" s="391"/>
      <c r="FW33" s="391"/>
      <c r="FX33" s="391"/>
      <c r="FY33" s="391"/>
      <c r="FZ33" s="391"/>
      <c r="GA33" s="391"/>
      <c r="GB33" s="391"/>
      <c r="GC33" s="391"/>
      <c r="GD33" s="391"/>
      <c r="GE33" s="391"/>
      <c r="GF33" s="391"/>
      <c r="GG33" s="391"/>
      <c r="GH33" s="391"/>
      <c r="GI33" s="391"/>
      <c r="GJ33" s="391"/>
      <c r="GK33" s="391"/>
      <c r="GL33" s="391"/>
      <c r="GM33" s="391"/>
      <c r="GN33" s="391"/>
      <c r="GO33" s="391"/>
      <c r="GP33" s="391"/>
      <c r="GQ33" s="391"/>
      <c r="GR33" s="391"/>
      <c r="GS33" s="391"/>
      <c r="GT33" s="391"/>
      <c r="GU33" s="391"/>
      <c r="GV33" s="391"/>
      <c r="GW33" s="391"/>
      <c r="GX33" s="391"/>
      <c r="GY33" s="391"/>
      <c r="GZ33" s="391"/>
      <c r="HA33" s="391"/>
      <c r="HB33" s="391"/>
      <c r="HC33" s="391"/>
      <c r="HD33" s="391"/>
    </row>
    <row r="34" spans="1:212" s="120" customFormat="1" ht="11.25" x14ac:dyDescent="0.2">
      <c r="A34" s="246" t="s">
        <v>376</v>
      </c>
      <c r="B34" s="247">
        <v>5370200</v>
      </c>
      <c r="C34" s="247" t="s">
        <v>378</v>
      </c>
      <c r="D34" s="224">
        <v>7856100</v>
      </c>
      <c r="E34" s="225">
        <v>739000</v>
      </c>
      <c r="F34" s="247" t="s">
        <v>378</v>
      </c>
      <c r="G34" s="397" t="s">
        <v>659</v>
      </c>
      <c r="H34" s="248" t="str">
        <f>VLOOKUP(B34,Produkte!$A$1:$B$250,2,0)</f>
        <v>Deponien und Altstandorte</v>
      </c>
      <c r="I34" s="248" t="s">
        <v>588</v>
      </c>
      <c r="J34" s="250" t="s">
        <v>589</v>
      </c>
      <c r="K34" s="269">
        <f t="shared" si="0"/>
        <v>0</v>
      </c>
      <c r="L34" s="226">
        <f t="shared" si="1"/>
        <v>140000</v>
      </c>
      <c r="M34" s="254">
        <v>0</v>
      </c>
      <c r="N34" s="139">
        <v>140000</v>
      </c>
      <c r="O34" s="227">
        <v>0</v>
      </c>
      <c r="P34" s="139">
        <v>0</v>
      </c>
      <c r="Q34" s="227">
        <v>0</v>
      </c>
      <c r="R34" s="139">
        <v>0</v>
      </c>
      <c r="S34" s="227">
        <v>0</v>
      </c>
      <c r="T34" s="139">
        <v>0</v>
      </c>
      <c r="U34" s="221">
        <f t="shared" si="5"/>
        <v>10695300</v>
      </c>
      <c r="V34" s="222">
        <f t="shared" si="6"/>
        <v>16392500</v>
      </c>
      <c r="W34" s="140">
        <v>0</v>
      </c>
      <c r="X34" s="405"/>
      <c r="Y34" s="391"/>
      <c r="Z34" s="391"/>
      <c r="AA34" s="391"/>
      <c r="AB34" s="391"/>
      <c r="AC34" s="391"/>
      <c r="AD34" s="391"/>
      <c r="AE34" s="391"/>
      <c r="AF34" s="391"/>
      <c r="AG34" s="391"/>
      <c r="AH34" s="391"/>
      <c r="AI34" s="391"/>
      <c r="AJ34" s="391"/>
      <c r="AK34" s="391"/>
      <c r="AL34" s="391"/>
      <c r="AM34" s="391"/>
      <c r="AN34" s="391"/>
      <c r="AO34" s="391"/>
      <c r="AP34" s="391"/>
      <c r="AQ34" s="391"/>
      <c r="AR34" s="391"/>
      <c r="AS34" s="391"/>
      <c r="AT34" s="391"/>
      <c r="AU34" s="391"/>
      <c r="AV34" s="391"/>
      <c r="AW34" s="391"/>
      <c r="AX34" s="391"/>
      <c r="AY34" s="391"/>
      <c r="AZ34" s="391"/>
      <c r="BA34" s="391"/>
      <c r="BB34" s="391"/>
      <c r="BC34" s="391"/>
      <c r="BD34" s="391"/>
      <c r="BE34" s="391"/>
      <c r="BF34" s="391"/>
      <c r="BG34" s="391"/>
      <c r="BH34" s="391"/>
      <c r="BI34" s="391"/>
      <c r="BJ34" s="391"/>
      <c r="BK34" s="391"/>
      <c r="BL34" s="391"/>
      <c r="BM34" s="391"/>
      <c r="BN34" s="391"/>
      <c r="BO34" s="391"/>
      <c r="BP34" s="391"/>
      <c r="BQ34" s="391"/>
      <c r="BR34" s="391"/>
      <c r="BS34" s="391"/>
      <c r="BT34" s="391"/>
      <c r="BU34" s="391"/>
      <c r="BV34" s="391"/>
      <c r="BW34" s="391"/>
      <c r="BX34" s="391"/>
      <c r="BY34" s="391"/>
      <c r="BZ34" s="391"/>
      <c r="CA34" s="391"/>
      <c r="CB34" s="391"/>
      <c r="CC34" s="391"/>
      <c r="CD34" s="391"/>
      <c r="CE34" s="391"/>
      <c r="CF34" s="391"/>
      <c r="CG34" s="391"/>
      <c r="CH34" s="391"/>
      <c r="CI34" s="391"/>
      <c r="CJ34" s="391"/>
      <c r="CK34" s="391"/>
      <c r="CL34" s="391"/>
      <c r="CM34" s="391"/>
      <c r="CN34" s="391"/>
      <c r="CO34" s="391"/>
      <c r="CP34" s="391"/>
      <c r="CQ34" s="391"/>
      <c r="CR34" s="391"/>
      <c r="CS34" s="391"/>
      <c r="CT34" s="391"/>
      <c r="CU34" s="391"/>
      <c r="CV34" s="391"/>
      <c r="CW34" s="391"/>
      <c r="CX34" s="391"/>
      <c r="CY34" s="391"/>
      <c r="CZ34" s="391"/>
      <c r="DA34" s="391"/>
      <c r="DB34" s="391"/>
      <c r="DC34" s="391"/>
      <c r="DD34" s="391"/>
      <c r="DE34" s="391"/>
      <c r="DF34" s="391"/>
      <c r="DG34" s="391"/>
      <c r="DH34" s="391"/>
      <c r="DI34" s="391"/>
      <c r="DJ34" s="391"/>
      <c r="DK34" s="391"/>
      <c r="DL34" s="391"/>
      <c r="DM34" s="391"/>
      <c r="DN34" s="391"/>
      <c r="DO34" s="391"/>
      <c r="DP34" s="391"/>
      <c r="DQ34" s="391"/>
      <c r="DR34" s="391"/>
      <c r="DS34" s="391"/>
      <c r="DT34" s="391"/>
      <c r="DU34" s="391"/>
      <c r="DV34" s="391"/>
      <c r="DW34" s="391"/>
      <c r="DX34" s="391"/>
      <c r="DY34" s="391"/>
      <c r="DZ34" s="391"/>
      <c r="EA34" s="391"/>
      <c r="EB34" s="391"/>
      <c r="EC34" s="391"/>
      <c r="ED34" s="391"/>
      <c r="EE34" s="391"/>
      <c r="EF34" s="391"/>
      <c r="EG34" s="391"/>
      <c r="EH34" s="391"/>
      <c r="EI34" s="391"/>
      <c r="EJ34" s="391"/>
      <c r="EK34" s="391"/>
      <c r="EL34" s="391"/>
      <c r="EM34" s="391"/>
      <c r="EN34" s="391"/>
      <c r="EO34" s="391"/>
      <c r="EP34" s="391"/>
      <c r="EQ34" s="391"/>
      <c r="ER34" s="391"/>
      <c r="ES34" s="391"/>
      <c r="ET34" s="391"/>
      <c r="EU34" s="391"/>
      <c r="EV34" s="391"/>
      <c r="EW34" s="391"/>
      <c r="EX34" s="391"/>
      <c r="EY34" s="391"/>
      <c r="EZ34" s="391"/>
      <c r="FA34" s="391"/>
      <c r="FB34" s="391"/>
      <c r="FC34" s="391"/>
      <c r="FD34" s="391"/>
      <c r="FE34" s="391"/>
      <c r="FF34" s="391"/>
      <c r="FG34" s="391"/>
      <c r="FH34" s="391"/>
      <c r="FI34" s="391"/>
      <c r="FJ34" s="391"/>
      <c r="FK34" s="391"/>
      <c r="FL34" s="391"/>
      <c r="FM34" s="391"/>
      <c r="FN34" s="391"/>
      <c r="FO34" s="391"/>
      <c r="FP34" s="391"/>
      <c r="FQ34" s="391"/>
      <c r="FR34" s="391"/>
      <c r="FS34" s="391"/>
      <c r="FT34" s="391"/>
      <c r="FU34" s="391"/>
      <c r="FV34" s="391"/>
      <c r="FW34" s="391"/>
      <c r="FX34" s="391"/>
      <c r="FY34" s="391"/>
      <c r="FZ34" s="391"/>
      <c r="GA34" s="391"/>
      <c r="GB34" s="391"/>
      <c r="GC34" s="391"/>
      <c r="GD34" s="391"/>
      <c r="GE34" s="391"/>
      <c r="GF34" s="391"/>
      <c r="GG34" s="391"/>
      <c r="GH34" s="391"/>
      <c r="GI34" s="391"/>
      <c r="GJ34" s="391"/>
      <c r="GK34" s="391"/>
      <c r="GL34" s="391"/>
      <c r="GM34" s="391"/>
      <c r="GN34" s="391"/>
      <c r="GO34" s="391"/>
      <c r="GP34" s="391"/>
      <c r="GQ34" s="391"/>
      <c r="GR34" s="391"/>
      <c r="GS34" s="391"/>
      <c r="GT34" s="391"/>
      <c r="GU34" s="391"/>
      <c r="GV34" s="391"/>
      <c r="GW34" s="391"/>
      <c r="GX34" s="391"/>
      <c r="GY34" s="391"/>
      <c r="GZ34" s="391"/>
      <c r="HA34" s="391"/>
      <c r="HB34" s="391"/>
      <c r="HC34" s="391"/>
      <c r="HD34" s="391"/>
    </row>
    <row r="35" spans="1:212" x14ac:dyDescent="0.2">
      <c r="A35" s="31"/>
      <c r="B35" s="31"/>
      <c r="C35" s="31"/>
      <c r="D35" s="31"/>
      <c r="E35" s="124"/>
      <c r="F35" s="124"/>
      <c r="G35" s="31"/>
      <c r="H35" s="112"/>
      <c r="I35" s="32"/>
      <c r="J35" s="32"/>
      <c r="K35" s="153">
        <f>SUM(K2:K34)</f>
        <v>248594800</v>
      </c>
      <c r="L35" s="154">
        <f t="shared" ref="L35:T35" si="8">SUM(L2:L34)</f>
        <v>286745600</v>
      </c>
      <c r="M35" s="153">
        <f t="shared" si="8"/>
        <v>87150900</v>
      </c>
      <c r="N35" s="157">
        <f t="shared" si="8"/>
        <v>105135900</v>
      </c>
      <c r="O35" s="157">
        <f t="shared" si="8"/>
        <v>83845800</v>
      </c>
      <c r="P35" s="157">
        <f t="shared" si="8"/>
        <v>90808600</v>
      </c>
      <c r="Q35" s="157">
        <f t="shared" si="8"/>
        <v>75568100</v>
      </c>
      <c r="R35" s="157">
        <f t="shared" si="8"/>
        <v>83821100</v>
      </c>
      <c r="S35" s="157">
        <f t="shared" si="8"/>
        <v>2030000</v>
      </c>
      <c r="T35" s="154">
        <f t="shared" si="8"/>
        <v>7580000</v>
      </c>
      <c r="U35" s="251"/>
      <c r="V35" s="241"/>
      <c r="W35" s="142">
        <f>SUM(W2:W34)</f>
        <v>2513000</v>
      </c>
      <c r="X35" s="142">
        <f>SUM(X2:X34)</f>
        <v>1500000</v>
      </c>
      <c r="Y35" s="393"/>
      <c r="Z35" s="393"/>
      <c r="AA35" s="393"/>
      <c r="AB35" s="393"/>
      <c r="AC35" s="393"/>
      <c r="AD35" s="393"/>
      <c r="AE35" s="393"/>
      <c r="AF35" s="393"/>
      <c r="AG35" s="393"/>
      <c r="AH35" s="393"/>
      <c r="AI35" s="393"/>
      <c r="AJ35" s="393"/>
      <c r="AK35" s="393"/>
      <c r="AL35" s="393"/>
      <c r="AM35" s="393"/>
      <c r="AN35" s="393"/>
      <c r="AO35" s="393"/>
      <c r="AP35" s="393"/>
      <c r="AQ35" s="393"/>
      <c r="AR35" s="393"/>
      <c r="AS35" s="393"/>
      <c r="AT35" s="393"/>
      <c r="AU35" s="393"/>
      <c r="AV35" s="393"/>
      <c r="AW35" s="393"/>
      <c r="AX35" s="393"/>
      <c r="AY35" s="393"/>
      <c r="AZ35" s="393"/>
      <c r="BA35" s="393"/>
      <c r="BB35" s="393"/>
      <c r="BC35" s="393"/>
      <c r="BD35" s="393"/>
      <c r="BE35" s="393"/>
      <c r="BF35" s="393"/>
      <c r="BG35" s="393"/>
      <c r="BH35" s="393"/>
      <c r="BI35" s="393"/>
      <c r="BJ35" s="393"/>
      <c r="BK35" s="393"/>
      <c r="BL35" s="393"/>
      <c r="BM35" s="393"/>
      <c r="BN35" s="393"/>
      <c r="BO35" s="393"/>
      <c r="BP35" s="393"/>
      <c r="BQ35" s="393"/>
      <c r="BR35" s="393"/>
      <c r="BS35" s="393"/>
      <c r="BT35" s="393"/>
      <c r="BU35" s="393"/>
      <c r="BV35" s="393"/>
      <c r="BW35" s="393"/>
      <c r="BX35" s="393"/>
      <c r="BY35" s="393"/>
      <c r="BZ35" s="393"/>
      <c r="CA35" s="393"/>
      <c r="CB35" s="393"/>
      <c r="CC35" s="393"/>
      <c r="CD35" s="393"/>
      <c r="CE35" s="393"/>
      <c r="CF35" s="393"/>
      <c r="CG35" s="393"/>
      <c r="CH35" s="393"/>
      <c r="CI35" s="393"/>
      <c r="CJ35" s="393"/>
      <c r="CK35" s="393"/>
      <c r="CL35" s="393"/>
      <c r="CM35" s="393"/>
      <c r="CN35" s="393"/>
      <c r="CO35" s="393"/>
      <c r="CP35" s="393"/>
      <c r="CQ35" s="393"/>
      <c r="CR35" s="393"/>
      <c r="CS35" s="393"/>
      <c r="CT35" s="393"/>
      <c r="CU35" s="393"/>
      <c r="CV35" s="393"/>
      <c r="CW35" s="393"/>
      <c r="CX35" s="393"/>
      <c r="CY35" s="393"/>
      <c r="CZ35" s="393"/>
      <c r="DA35" s="393"/>
      <c r="DB35" s="393"/>
      <c r="DC35" s="393"/>
      <c r="DD35" s="393"/>
      <c r="DE35" s="393"/>
      <c r="DF35" s="393"/>
      <c r="DG35" s="393"/>
      <c r="DH35" s="393"/>
      <c r="DI35" s="393"/>
      <c r="DJ35" s="393"/>
      <c r="DK35" s="393"/>
      <c r="DL35" s="393"/>
      <c r="DM35" s="393"/>
      <c r="DN35" s="393"/>
      <c r="DO35" s="393"/>
      <c r="DP35" s="393"/>
      <c r="DQ35" s="393"/>
      <c r="DR35" s="393"/>
      <c r="DS35" s="393"/>
      <c r="DT35" s="393"/>
      <c r="DU35" s="393"/>
      <c r="DV35" s="393"/>
      <c r="DW35" s="393"/>
      <c r="DX35" s="393"/>
      <c r="DY35" s="393"/>
      <c r="DZ35" s="393"/>
      <c r="EA35" s="393"/>
      <c r="EB35" s="393"/>
      <c r="EC35" s="393"/>
      <c r="ED35" s="393"/>
      <c r="EE35" s="393"/>
      <c r="EF35" s="393"/>
      <c r="EG35" s="393"/>
      <c r="EH35" s="393"/>
      <c r="EI35" s="393"/>
      <c r="EJ35" s="393"/>
      <c r="EK35" s="393"/>
      <c r="EL35" s="393"/>
      <c r="EM35" s="393"/>
      <c r="EN35" s="393"/>
      <c r="EO35" s="393"/>
      <c r="EP35" s="393"/>
      <c r="EQ35" s="393"/>
      <c r="ER35" s="393"/>
      <c r="ES35" s="393"/>
      <c r="ET35" s="393"/>
      <c r="EU35" s="393"/>
      <c r="EV35" s="393"/>
      <c r="EW35" s="393"/>
      <c r="EX35" s="393"/>
      <c r="EY35" s="393"/>
      <c r="EZ35" s="393"/>
      <c r="FA35" s="393"/>
      <c r="FB35" s="393"/>
      <c r="FC35" s="393"/>
      <c r="FD35" s="393"/>
      <c r="FE35" s="393"/>
      <c r="FF35" s="393"/>
      <c r="FG35" s="393"/>
      <c r="FH35" s="393"/>
      <c r="FI35" s="393"/>
      <c r="FJ35" s="393"/>
      <c r="FK35" s="393"/>
      <c r="FL35" s="393"/>
      <c r="FM35" s="393"/>
      <c r="FN35" s="393"/>
      <c r="FO35" s="393"/>
      <c r="FP35" s="393"/>
      <c r="FQ35" s="393"/>
      <c r="FR35" s="393"/>
      <c r="FS35" s="393"/>
      <c r="FT35" s="393"/>
      <c r="FU35" s="393"/>
      <c r="FV35" s="393"/>
      <c r="FW35" s="393"/>
      <c r="FX35" s="393"/>
      <c r="FY35" s="393"/>
      <c r="FZ35" s="393"/>
      <c r="GA35" s="393"/>
      <c r="GB35" s="393"/>
      <c r="GC35" s="393"/>
      <c r="GD35" s="393"/>
      <c r="GE35" s="393"/>
      <c r="GF35" s="393"/>
      <c r="GG35" s="393"/>
      <c r="GH35" s="393"/>
      <c r="GI35" s="393"/>
      <c r="GJ35" s="393"/>
      <c r="GK35" s="393"/>
      <c r="GL35" s="393"/>
      <c r="GM35" s="393"/>
      <c r="GN35" s="393"/>
      <c r="GO35" s="393"/>
      <c r="GP35" s="393"/>
      <c r="GQ35" s="393"/>
      <c r="GR35" s="393"/>
      <c r="GS35" s="393"/>
      <c r="GT35" s="393"/>
      <c r="GU35" s="393"/>
      <c r="GV35" s="393"/>
      <c r="GW35" s="393"/>
      <c r="GX35" s="393"/>
      <c r="GY35" s="393"/>
      <c r="GZ35" s="393"/>
      <c r="HA35" s="393"/>
      <c r="HB35" s="393"/>
      <c r="HC35" s="393"/>
      <c r="HD35" s="393"/>
    </row>
    <row r="36" spans="1:212" x14ac:dyDescent="0.2">
      <c r="A36" s="31"/>
      <c r="B36" s="31"/>
      <c r="C36" s="31"/>
      <c r="D36" s="31"/>
      <c r="E36" s="124"/>
      <c r="F36" s="124"/>
      <c r="G36" s="31"/>
      <c r="H36" s="112"/>
      <c r="I36" s="34"/>
      <c r="J36" s="32"/>
      <c r="K36" s="155">
        <f t="shared" si="0"/>
        <v>0</v>
      </c>
      <c r="L36" s="156">
        <f>K35-L35</f>
        <v>-38150800</v>
      </c>
      <c r="M36" s="155"/>
      <c r="N36" s="158">
        <f>M35-N35</f>
        <v>-17985000</v>
      </c>
      <c r="O36" s="158"/>
      <c r="P36" s="158">
        <f>O35-P35</f>
        <v>-6962800</v>
      </c>
      <c r="Q36" s="158"/>
      <c r="R36" s="158">
        <f>Q35-R35</f>
        <v>-8253000</v>
      </c>
      <c r="S36" s="158"/>
      <c r="T36" s="156">
        <f>S35-T35</f>
        <v>-5550000</v>
      </c>
      <c r="U36" s="155"/>
      <c r="V36" s="156"/>
      <c r="W36" s="158"/>
      <c r="X36" s="156"/>
      <c r="Y36" s="393"/>
      <c r="Z36" s="393"/>
      <c r="AA36" s="393"/>
      <c r="AB36" s="393"/>
      <c r="AC36" s="393"/>
      <c r="AD36" s="393"/>
      <c r="AE36" s="393"/>
      <c r="AF36" s="393"/>
      <c r="AG36" s="393"/>
      <c r="AH36" s="393"/>
      <c r="AI36" s="393"/>
      <c r="AJ36" s="393"/>
      <c r="AK36" s="393"/>
      <c r="AL36" s="393"/>
      <c r="AM36" s="393"/>
      <c r="AN36" s="393"/>
      <c r="AO36" s="393"/>
      <c r="AP36" s="393"/>
      <c r="AQ36" s="393"/>
      <c r="AR36" s="393"/>
      <c r="AS36" s="393"/>
      <c r="AT36" s="393"/>
      <c r="AU36" s="393"/>
      <c r="AV36" s="393"/>
      <c r="AW36" s="393"/>
      <c r="AX36" s="393"/>
      <c r="AY36" s="393"/>
      <c r="AZ36" s="393"/>
      <c r="BA36" s="393"/>
      <c r="BB36" s="393"/>
      <c r="BC36" s="393"/>
      <c r="BD36" s="393"/>
      <c r="BE36" s="393"/>
      <c r="BF36" s="393"/>
      <c r="BG36" s="393"/>
      <c r="BH36" s="393"/>
      <c r="BI36" s="393"/>
      <c r="BJ36" s="393"/>
      <c r="BK36" s="393"/>
      <c r="BL36" s="393"/>
      <c r="BM36" s="393"/>
      <c r="BN36" s="393"/>
      <c r="BO36" s="393"/>
      <c r="BP36" s="393"/>
      <c r="BQ36" s="393"/>
      <c r="BR36" s="393"/>
      <c r="BS36" s="393"/>
      <c r="BT36" s="393"/>
      <c r="BU36" s="393"/>
      <c r="BV36" s="393"/>
      <c r="BW36" s="393"/>
      <c r="BX36" s="393"/>
      <c r="BY36" s="393"/>
      <c r="BZ36" s="393"/>
      <c r="CA36" s="393"/>
      <c r="CB36" s="393"/>
      <c r="CC36" s="393"/>
      <c r="CD36" s="393"/>
      <c r="CE36" s="393"/>
      <c r="CF36" s="393"/>
      <c r="CG36" s="393"/>
      <c r="CH36" s="393"/>
      <c r="CI36" s="393"/>
      <c r="CJ36" s="393"/>
      <c r="CK36" s="393"/>
      <c r="CL36" s="393"/>
      <c r="CM36" s="393"/>
      <c r="CN36" s="393"/>
      <c r="CO36" s="393"/>
      <c r="CP36" s="393"/>
      <c r="CQ36" s="393"/>
      <c r="CR36" s="393"/>
      <c r="CS36" s="393"/>
      <c r="CT36" s="393"/>
      <c r="CU36" s="393"/>
      <c r="CV36" s="393"/>
      <c r="CW36" s="393"/>
      <c r="CX36" s="393"/>
      <c r="CY36" s="393"/>
      <c r="CZ36" s="393"/>
      <c r="DA36" s="393"/>
      <c r="DB36" s="393"/>
      <c r="DC36" s="393"/>
      <c r="DD36" s="393"/>
      <c r="DE36" s="393"/>
      <c r="DF36" s="393"/>
      <c r="DG36" s="393"/>
      <c r="DH36" s="393"/>
      <c r="DI36" s="393"/>
      <c r="DJ36" s="393"/>
      <c r="DK36" s="393"/>
      <c r="DL36" s="393"/>
      <c r="DM36" s="393"/>
      <c r="DN36" s="393"/>
      <c r="DO36" s="393"/>
      <c r="DP36" s="393"/>
      <c r="DQ36" s="393"/>
      <c r="DR36" s="393"/>
      <c r="DS36" s="393"/>
      <c r="DT36" s="393"/>
      <c r="DU36" s="393"/>
      <c r="DV36" s="393"/>
      <c r="DW36" s="393"/>
      <c r="DX36" s="393"/>
      <c r="DY36" s="393"/>
      <c r="DZ36" s="393"/>
      <c r="EA36" s="393"/>
      <c r="EB36" s="393"/>
      <c r="EC36" s="393"/>
      <c r="ED36" s="393"/>
      <c r="EE36" s="393"/>
      <c r="EF36" s="393"/>
      <c r="EG36" s="393"/>
      <c r="EH36" s="393"/>
      <c r="EI36" s="393"/>
      <c r="EJ36" s="393"/>
      <c r="EK36" s="393"/>
      <c r="EL36" s="393"/>
      <c r="EM36" s="393"/>
      <c r="EN36" s="393"/>
      <c r="EO36" s="393"/>
      <c r="EP36" s="393"/>
      <c r="EQ36" s="393"/>
      <c r="ER36" s="393"/>
      <c r="ES36" s="393"/>
      <c r="ET36" s="393"/>
      <c r="EU36" s="393"/>
      <c r="EV36" s="393"/>
      <c r="EW36" s="393"/>
      <c r="EX36" s="393"/>
      <c r="EY36" s="393"/>
      <c r="EZ36" s="393"/>
      <c r="FA36" s="393"/>
      <c r="FB36" s="393"/>
      <c r="FC36" s="393"/>
      <c r="FD36" s="393"/>
      <c r="FE36" s="393"/>
      <c r="FF36" s="393"/>
      <c r="FG36" s="393"/>
      <c r="FH36" s="393"/>
      <c r="FI36" s="393"/>
      <c r="FJ36" s="393"/>
      <c r="FK36" s="393"/>
      <c r="FL36" s="393"/>
      <c r="FM36" s="393"/>
      <c r="FN36" s="393"/>
      <c r="FO36" s="393"/>
      <c r="FP36" s="393"/>
      <c r="FQ36" s="393"/>
      <c r="FR36" s="393"/>
      <c r="FS36" s="393"/>
      <c r="FT36" s="393"/>
      <c r="FU36" s="393"/>
      <c r="FV36" s="393"/>
      <c r="FW36" s="393"/>
      <c r="FX36" s="393"/>
      <c r="FY36" s="393"/>
      <c r="FZ36" s="393"/>
      <c r="GA36" s="393"/>
      <c r="GB36" s="393"/>
      <c r="GC36" s="393"/>
      <c r="GD36" s="393"/>
      <c r="GE36" s="393"/>
      <c r="GF36" s="393"/>
      <c r="GG36" s="393"/>
      <c r="GH36" s="393"/>
      <c r="GI36" s="393"/>
      <c r="GJ36" s="393"/>
      <c r="GK36" s="393"/>
      <c r="GL36" s="393"/>
      <c r="GM36" s="393"/>
      <c r="GN36" s="393"/>
      <c r="GO36" s="393"/>
      <c r="GP36" s="393"/>
      <c r="GQ36" s="393"/>
      <c r="GR36" s="393"/>
      <c r="GS36" s="393"/>
      <c r="GT36" s="393"/>
      <c r="GU36" s="393"/>
      <c r="GV36" s="393"/>
      <c r="GW36" s="393"/>
      <c r="GX36" s="393"/>
      <c r="GY36" s="393"/>
      <c r="GZ36" s="393"/>
      <c r="HA36" s="393"/>
      <c r="HB36" s="393"/>
      <c r="HC36" s="393"/>
      <c r="HD36" s="393"/>
    </row>
    <row r="37" spans="1:212" x14ac:dyDescent="0.2">
      <c r="A37" s="41"/>
      <c r="J37" s="42"/>
      <c r="K37" s="270"/>
      <c r="Y37" s="393"/>
      <c r="Z37" s="393"/>
      <c r="AA37" s="393"/>
      <c r="AB37" s="393"/>
      <c r="AC37" s="393"/>
      <c r="AD37" s="393"/>
      <c r="AE37" s="393"/>
      <c r="AF37" s="393"/>
      <c r="AG37" s="393"/>
      <c r="AH37" s="393"/>
      <c r="AI37" s="393"/>
      <c r="AJ37" s="393"/>
      <c r="AK37" s="393"/>
      <c r="AL37" s="393"/>
      <c r="AM37" s="393"/>
      <c r="AN37" s="393"/>
      <c r="AO37" s="393"/>
      <c r="AP37" s="393"/>
      <c r="AQ37" s="393"/>
      <c r="AR37" s="393"/>
      <c r="AS37" s="393"/>
      <c r="AT37" s="393"/>
      <c r="AU37" s="393"/>
      <c r="AV37" s="393"/>
      <c r="AW37" s="393"/>
      <c r="AX37" s="393"/>
      <c r="AY37" s="393"/>
      <c r="AZ37" s="393"/>
      <c r="BA37" s="393"/>
      <c r="BB37" s="393"/>
      <c r="BC37" s="393"/>
      <c r="BD37" s="393"/>
      <c r="BE37" s="393"/>
      <c r="BF37" s="393"/>
      <c r="BG37" s="393"/>
      <c r="BH37" s="393"/>
      <c r="BI37" s="393"/>
      <c r="BJ37" s="393"/>
      <c r="BK37" s="393"/>
      <c r="BL37" s="393"/>
      <c r="BM37" s="393"/>
      <c r="BN37" s="393"/>
      <c r="BO37" s="393"/>
      <c r="BP37" s="393"/>
      <c r="BQ37" s="393"/>
      <c r="BR37" s="393"/>
      <c r="BS37" s="393"/>
      <c r="BT37" s="393"/>
      <c r="BU37" s="393"/>
      <c r="BV37" s="393"/>
      <c r="BW37" s="393"/>
      <c r="BX37" s="393"/>
      <c r="BY37" s="393"/>
      <c r="BZ37" s="393"/>
      <c r="CA37" s="393"/>
      <c r="CB37" s="393"/>
      <c r="CC37" s="393"/>
      <c r="CD37" s="393"/>
      <c r="CE37" s="393"/>
      <c r="CF37" s="393"/>
      <c r="CG37" s="393"/>
      <c r="CH37" s="393"/>
      <c r="CI37" s="393"/>
      <c r="CJ37" s="393"/>
      <c r="CK37" s="393"/>
      <c r="CL37" s="393"/>
      <c r="CM37" s="393"/>
      <c r="CN37" s="393"/>
      <c r="CO37" s="393"/>
      <c r="CP37" s="393"/>
      <c r="CQ37" s="393"/>
      <c r="CR37" s="393"/>
      <c r="CS37" s="393"/>
      <c r="CT37" s="393"/>
      <c r="CU37" s="393"/>
      <c r="CV37" s="393"/>
      <c r="CW37" s="393"/>
      <c r="CX37" s="393"/>
      <c r="CY37" s="393"/>
      <c r="CZ37" s="393"/>
      <c r="DA37" s="393"/>
      <c r="DB37" s="393"/>
      <c r="DC37" s="393"/>
      <c r="DD37" s="393"/>
      <c r="DE37" s="393"/>
      <c r="DF37" s="393"/>
      <c r="DG37" s="393"/>
      <c r="DH37" s="393"/>
      <c r="DI37" s="393"/>
      <c r="DJ37" s="393"/>
      <c r="DK37" s="393"/>
      <c r="DL37" s="393"/>
      <c r="DM37" s="393"/>
      <c r="DN37" s="393"/>
      <c r="DO37" s="393"/>
      <c r="DP37" s="393"/>
      <c r="DQ37" s="393"/>
      <c r="DR37" s="393"/>
      <c r="DS37" s="393"/>
      <c r="DT37" s="393"/>
      <c r="DU37" s="393"/>
      <c r="DV37" s="393"/>
      <c r="DW37" s="393"/>
      <c r="DX37" s="393"/>
      <c r="DY37" s="393"/>
      <c r="DZ37" s="393"/>
      <c r="EA37" s="393"/>
      <c r="EB37" s="393"/>
      <c r="EC37" s="393"/>
      <c r="ED37" s="393"/>
      <c r="EE37" s="393"/>
      <c r="EF37" s="393"/>
      <c r="EG37" s="393"/>
      <c r="EH37" s="393"/>
      <c r="EI37" s="393"/>
      <c r="EJ37" s="393"/>
      <c r="EK37" s="393"/>
      <c r="EL37" s="393"/>
      <c r="EM37" s="393"/>
      <c r="EN37" s="393"/>
      <c r="EO37" s="393"/>
      <c r="EP37" s="393"/>
      <c r="EQ37" s="393"/>
      <c r="ER37" s="393"/>
      <c r="ES37" s="393"/>
      <c r="ET37" s="393"/>
      <c r="EU37" s="393"/>
      <c r="EV37" s="393"/>
      <c r="EW37" s="393"/>
      <c r="EX37" s="393"/>
      <c r="EY37" s="393"/>
      <c r="EZ37" s="393"/>
      <c r="FA37" s="393"/>
      <c r="FB37" s="393"/>
      <c r="FC37" s="393"/>
      <c r="FD37" s="393"/>
      <c r="FE37" s="393"/>
      <c r="FF37" s="393"/>
      <c r="FG37" s="393"/>
      <c r="FH37" s="393"/>
      <c r="FI37" s="393"/>
      <c r="FJ37" s="393"/>
      <c r="FK37" s="393"/>
      <c r="FL37" s="393"/>
      <c r="FM37" s="393"/>
      <c r="FN37" s="393"/>
      <c r="FO37" s="393"/>
      <c r="FP37" s="393"/>
      <c r="FQ37" s="393"/>
      <c r="FR37" s="393"/>
      <c r="FS37" s="393"/>
      <c r="FT37" s="393"/>
      <c r="FU37" s="393"/>
      <c r="FV37" s="393"/>
      <c r="FW37" s="393"/>
      <c r="FX37" s="393"/>
      <c r="FY37" s="393"/>
      <c r="FZ37" s="393"/>
      <c r="GA37" s="393"/>
      <c r="GB37" s="393"/>
      <c r="GC37" s="393"/>
      <c r="GD37" s="393"/>
      <c r="GE37" s="393"/>
      <c r="GF37" s="393"/>
      <c r="GG37" s="393"/>
      <c r="GH37" s="393"/>
      <c r="GI37" s="393"/>
      <c r="GJ37" s="393"/>
      <c r="GK37" s="393"/>
      <c r="GL37" s="393"/>
      <c r="GM37" s="393"/>
      <c r="GN37" s="393"/>
      <c r="GO37" s="393"/>
      <c r="GP37" s="393"/>
      <c r="GQ37" s="393"/>
      <c r="GR37" s="393"/>
      <c r="GS37" s="393"/>
      <c r="GT37" s="393"/>
      <c r="GU37" s="393"/>
      <c r="GV37" s="393"/>
      <c r="GW37" s="393"/>
      <c r="GX37" s="393"/>
      <c r="GY37" s="393"/>
      <c r="GZ37" s="393"/>
      <c r="HA37" s="393"/>
      <c r="HB37" s="393"/>
      <c r="HC37" s="393"/>
      <c r="HD37" s="393"/>
    </row>
    <row r="38" spans="1:212" x14ac:dyDescent="0.2">
      <c r="L38" s="119"/>
      <c r="M38" s="39"/>
      <c r="N38" s="39"/>
      <c r="O38" s="39"/>
      <c r="P38" s="39"/>
      <c r="Q38" s="39"/>
      <c r="R38" s="39"/>
      <c r="S38" s="39"/>
      <c r="T38" s="39"/>
      <c r="Y38" s="393"/>
      <c r="Z38" s="393"/>
      <c r="AA38" s="393"/>
      <c r="AB38" s="393"/>
      <c r="AC38" s="393"/>
      <c r="AD38" s="393"/>
      <c r="AE38" s="393"/>
      <c r="AF38" s="393"/>
      <c r="AG38" s="393"/>
      <c r="AH38" s="393"/>
      <c r="AI38" s="393"/>
      <c r="AJ38" s="393"/>
      <c r="AK38" s="393"/>
      <c r="AL38" s="393"/>
      <c r="AM38" s="393"/>
      <c r="AN38" s="393"/>
      <c r="AO38" s="393"/>
      <c r="AP38" s="393"/>
      <c r="AQ38" s="393"/>
      <c r="AR38" s="393"/>
      <c r="AS38" s="393"/>
      <c r="AT38" s="393"/>
      <c r="AU38" s="393"/>
      <c r="AV38" s="393"/>
      <c r="AW38" s="393"/>
      <c r="AX38" s="393"/>
      <c r="AY38" s="393"/>
      <c r="AZ38" s="393"/>
      <c r="BA38" s="393"/>
      <c r="BB38" s="393"/>
      <c r="BC38" s="393"/>
      <c r="BD38" s="393"/>
      <c r="BE38" s="393"/>
      <c r="BF38" s="393"/>
      <c r="BG38" s="393"/>
      <c r="BH38" s="393"/>
      <c r="BI38" s="393"/>
      <c r="BJ38" s="393"/>
      <c r="BK38" s="393"/>
      <c r="BL38" s="393"/>
      <c r="BM38" s="393"/>
      <c r="BN38" s="393"/>
      <c r="BO38" s="393"/>
      <c r="BP38" s="393"/>
      <c r="BQ38" s="393"/>
      <c r="BR38" s="393"/>
      <c r="BS38" s="393"/>
      <c r="BT38" s="393"/>
      <c r="BU38" s="393"/>
      <c r="BV38" s="393"/>
      <c r="BW38" s="393"/>
      <c r="BX38" s="393"/>
      <c r="BY38" s="393"/>
      <c r="BZ38" s="393"/>
      <c r="CA38" s="393"/>
      <c r="CB38" s="393"/>
      <c r="CC38" s="393"/>
      <c r="CD38" s="393"/>
      <c r="CE38" s="393"/>
      <c r="CF38" s="393"/>
      <c r="CG38" s="393"/>
      <c r="CH38" s="393"/>
      <c r="CI38" s="393"/>
      <c r="CJ38" s="393"/>
      <c r="CK38" s="393"/>
      <c r="CL38" s="393"/>
      <c r="CM38" s="393"/>
      <c r="CN38" s="393"/>
      <c r="CO38" s="393"/>
      <c r="CP38" s="393"/>
      <c r="CQ38" s="393"/>
      <c r="CR38" s="393"/>
      <c r="CS38" s="393"/>
      <c r="CT38" s="393"/>
      <c r="CU38" s="393"/>
      <c r="CV38" s="393"/>
      <c r="CW38" s="393"/>
      <c r="CX38" s="393"/>
      <c r="CY38" s="393"/>
      <c r="CZ38" s="393"/>
      <c r="DA38" s="393"/>
      <c r="DB38" s="393"/>
      <c r="DC38" s="393"/>
      <c r="DD38" s="393"/>
      <c r="DE38" s="393"/>
      <c r="DF38" s="393"/>
      <c r="DG38" s="393"/>
      <c r="DH38" s="393"/>
      <c r="DI38" s="393"/>
      <c r="DJ38" s="393"/>
      <c r="DK38" s="393"/>
      <c r="DL38" s="393"/>
      <c r="DM38" s="393"/>
      <c r="DN38" s="393"/>
      <c r="DO38" s="393"/>
      <c r="DP38" s="393"/>
      <c r="DQ38" s="393"/>
      <c r="DR38" s="393"/>
      <c r="DS38" s="393"/>
      <c r="DT38" s="393"/>
      <c r="DU38" s="393"/>
      <c r="DV38" s="393"/>
      <c r="DW38" s="393"/>
      <c r="DX38" s="393"/>
      <c r="DY38" s="393"/>
      <c r="DZ38" s="393"/>
      <c r="EA38" s="393"/>
      <c r="EB38" s="393"/>
      <c r="EC38" s="393"/>
      <c r="ED38" s="393"/>
      <c r="EE38" s="393"/>
      <c r="EF38" s="393"/>
      <c r="EG38" s="393"/>
      <c r="EH38" s="393"/>
      <c r="EI38" s="393"/>
      <c r="EJ38" s="393"/>
      <c r="EK38" s="393"/>
      <c r="EL38" s="393"/>
      <c r="EM38" s="393"/>
      <c r="EN38" s="393"/>
      <c r="EO38" s="393"/>
      <c r="EP38" s="393"/>
      <c r="EQ38" s="393"/>
      <c r="ER38" s="393"/>
      <c r="ES38" s="393"/>
      <c r="ET38" s="393"/>
      <c r="EU38" s="393"/>
      <c r="EV38" s="393"/>
      <c r="EW38" s="393"/>
      <c r="EX38" s="393"/>
      <c r="EY38" s="393"/>
      <c r="EZ38" s="393"/>
      <c r="FA38" s="393"/>
      <c r="FB38" s="393"/>
      <c r="FC38" s="393"/>
      <c r="FD38" s="393"/>
      <c r="FE38" s="393"/>
      <c r="FF38" s="393"/>
      <c r="FG38" s="393"/>
      <c r="FH38" s="393"/>
      <c r="FI38" s="393"/>
      <c r="FJ38" s="393"/>
      <c r="FK38" s="393"/>
      <c r="FL38" s="393"/>
      <c r="FM38" s="393"/>
      <c r="FN38" s="393"/>
      <c r="FO38" s="393"/>
      <c r="FP38" s="393"/>
      <c r="FQ38" s="393"/>
      <c r="FR38" s="393"/>
      <c r="FS38" s="393"/>
      <c r="FT38" s="393"/>
      <c r="FU38" s="393"/>
      <c r="FV38" s="393"/>
      <c r="FW38" s="393"/>
      <c r="FX38" s="393"/>
      <c r="FY38" s="393"/>
      <c r="FZ38" s="393"/>
      <c r="GA38" s="393"/>
      <c r="GB38" s="393"/>
      <c r="GC38" s="393"/>
      <c r="GD38" s="393"/>
      <c r="GE38" s="393"/>
      <c r="GF38" s="393"/>
      <c r="GG38" s="393"/>
      <c r="GH38" s="393"/>
      <c r="GI38" s="393"/>
      <c r="GJ38" s="393"/>
      <c r="GK38" s="393"/>
      <c r="GL38" s="393"/>
      <c r="GM38" s="393"/>
      <c r="GN38" s="393"/>
      <c r="GO38" s="393"/>
      <c r="GP38" s="393"/>
      <c r="GQ38" s="393"/>
      <c r="GR38" s="393"/>
      <c r="GS38" s="393"/>
      <c r="GT38" s="393"/>
      <c r="GU38" s="393"/>
      <c r="GV38" s="393"/>
      <c r="GW38" s="393"/>
      <c r="GX38" s="393"/>
      <c r="GY38" s="393"/>
      <c r="GZ38" s="393"/>
      <c r="HA38" s="393"/>
      <c r="HB38" s="393"/>
      <c r="HC38" s="393"/>
      <c r="HD38" s="393"/>
    </row>
    <row r="39" spans="1:212" x14ac:dyDescent="0.2">
      <c r="M39" s="40"/>
      <c r="N39" s="40"/>
      <c r="O39" s="40"/>
      <c r="P39" s="40"/>
      <c r="Q39" s="40"/>
      <c r="R39" s="40"/>
      <c r="S39" s="40"/>
      <c r="T39" s="40"/>
      <c r="Y39" s="393"/>
      <c r="Z39" s="393"/>
      <c r="AA39" s="393"/>
      <c r="AB39" s="393"/>
      <c r="AC39" s="393"/>
      <c r="AD39" s="393"/>
      <c r="AE39" s="393"/>
      <c r="AF39" s="393"/>
      <c r="AG39" s="393"/>
      <c r="AH39" s="393"/>
      <c r="AI39" s="393"/>
      <c r="AJ39" s="393"/>
      <c r="AK39" s="393"/>
      <c r="AL39" s="393"/>
      <c r="AM39" s="393"/>
      <c r="AN39" s="393"/>
      <c r="AO39" s="393"/>
      <c r="AP39" s="393"/>
      <c r="AQ39" s="393"/>
      <c r="AR39" s="393"/>
      <c r="AS39" s="393"/>
      <c r="AT39" s="393"/>
      <c r="AU39" s="393"/>
      <c r="AV39" s="393"/>
      <c r="AW39" s="393"/>
      <c r="AX39" s="393"/>
      <c r="AY39" s="393"/>
      <c r="AZ39" s="393"/>
      <c r="BA39" s="393"/>
      <c r="BB39" s="393"/>
      <c r="BC39" s="393"/>
      <c r="BD39" s="393"/>
      <c r="BE39" s="393"/>
      <c r="BF39" s="393"/>
      <c r="BG39" s="393"/>
      <c r="BH39" s="393"/>
      <c r="BI39" s="393"/>
      <c r="BJ39" s="393"/>
      <c r="BK39" s="393"/>
      <c r="BL39" s="393"/>
      <c r="BM39" s="393"/>
      <c r="BN39" s="393"/>
      <c r="BO39" s="393"/>
      <c r="BP39" s="393"/>
      <c r="BQ39" s="393"/>
      <c r="BR39" s="393"/>
      <c r="BS39" s="393"/>
      <c r="BT39" s="393"/>
      <c r="BU39" s="393"/>
      <c r="BV39" s="393"/>
      <c r="BW39" s="393"/>
      <c r="BX39" s="393"/>
      <c r="BY39" s="393"/>
      <c r="BZ39" s="393"/>
      <c r="CA39" s="393"/>
      <c r="CB39" s="393"/>
      <c r="CC39" s="393"/>
      <c r="CD39" s="393"/>
      <c r="CE39" s="393"/>
      <c r="CF39" s="393"/>
      <c r="CG39" s="393"/>
      <c r="CH39" s="393"/>
      <c r="CI39" s="393"/>
      <c r="CJ39" s="393"/>
      <c r="CK39" s="393"/>
      <c r="CL39" s="393"/>
      <c r="CM39" s="393"/>
      <c r="CN39" s="393"/>
      <c r="CO39" s="393"/>
      <c r="CP39" s="393"/>
      <c r="CQ39" s="393"/>
      <c r="CR39" s="393"/>
      <c r="CS39" s="393"/>
      <c r="CT39" s="393"/>
      <c r="CU39" s="393"/>
      <c r="CV39" s="393"/>
      <c r="CW39" s="393"/>
      <c r="CX39" s="393"/>
      <c r="CY39" s="393"/>
      <c r="CZ39" s="393"/>
      <c r="DA39" s="393"/>
      <c r="DB39" s="393"/>
      <c r="DC39" s="393"/>
      <c r="DD39" s="393"/>
      <c r="DE39" s="393"/>
      <c r="DF39" s="393"/>
      <c r="DG39" s="393"/>
      <c r="DH39" s="393"/>
      <c r="DI39" s="393"/>
      <c r="DJ39" s="393"/>
      <c r="DK39" s="393"/>
      <c r="DL39" s="393"/>
      <c r="DM39" s="393"/>
      <c r="DN39" s="393"/>
      <c r="DO39" s="393"/>
      <c r="DP39" s="393"/>
      <c r="DQ39" s="393"/>
      <c r="DR39" s="393"/>
      <c r="DS39" s="393"/>
      <c r="DT39" s="393"/>
      <c r="DU39" s="393"/>
      <c r="DV39" s="393"/>
      <c r="DW39" s="393"/>
      <c r="DX39" s="393"/>
      <c r="DY39" s="393"/>
      <c r="DZ39" s="393"/>
      <c r="EA39" s="393"/>
      <c r="EB39" s="393"/>
      <c r="EC39" s="393"/>
      <c r="ED39" s="393"/>
      <c r="EE39" s="393"/>
      <c r="EF39" s="393"/>
      <c r="EG39" s="393"/>
      <c r="EH39" s="393"/>
      <c r="EI39" s="393"/>
      <c r="EJ39" s="393"/>
      <c r="EK39" s="393"/>
      <c r="EL39" s="393"/>
      <c r="EM39" s="393"/>
      <c r="EN39" s="393"/>
      <c r="EO39" s="393"/>
      <c r="EP39" s="393"/>
      <c r="EQ39" s="393"/>
      <c r="ER39" s="393"/>
      <c r="ES39" s="393"/>
      <c r="ET39" s="393"/>
      <c r="EU39" s="393"/>
      <c r="EV39" s="393"/>
      <c r="EW39" s="393"/>
      <c r="EX39" s="393"/>
      <c r="EY39" s="393"/>
      <c r="EZ39" s="393"/>
      <c r="FA39" s="393"/>
      <c r="FB39" s="393"/>
      <c r="FC39" s="393"/>
      <c r="FD39" s="393"/>
      <c r="FE39" s="393"/>
      <c r="FF39" s="393"/>
      <c r="FG39" s="393"/>
      <c r="FH39" s="393"/>
      <c r="FI39" s="393"/>
      <c r="FJ39" s="393"/>
      <c r="FK39" s="393"/>
      <c r="FL39" s="393"/>
      <c r="FM39" s="393"/>
      <c r="FN39" s="393"/>
      <c r="FO39" s="393"/>
      <c r="FP39" s="393"/>
      <c r="FQ39" s="393"/>
      <c r="FR39" s="393"/>
      <c r="FS39" s="393"/>
      <c r="FT39" s="393"/>
      <c r="FU39" s="393"/>
      <c r="FV39" s="393"/>
      <c r="FW39" s="393"/>
      <c r="FX39" s="393"/>
      <c r="FY39" s="393"/>
      <c r="FZ39" s="393"/>
      <c r="GA39" s="393"/>
      <c r="GB39" s="393"/>
      <c r="GC39" s="393"/>
      <c r="GD39" s="393"/>
      <c r="GE39" s="393"/>
      <c r="GF39" s="393"/>
      <c r="GG39" s="393"/>
      <c r="GH39" s="393"/>
      <c r="GI39" s="393"/>
      <c r="GJ39" s="393"/>
      <c r="GK39" s="393"/>
      <c r="GL39" s="393"/>
      <c r="GM39" s="393"/>
      <c r="GN39" s="393"/>
      <c r="GO39" s="393"/>
      <c r="GP39" s="393"/>
      <c r="GQ39" s="393"/>
      <c r="GR39" s="393"/>
      <c r="GS39" s="393"/>
      <c r="GT39" s="393"/>
      <c r="GU39" s="393"/>
      <c r="GV39" s="393"/>
      <c r="GW39" s="393"/>
      <c r="GX39" s="393"/>
      <c r="GY39" s="393"/>
      <c r="GZ39" s="393"/>
      <c r="HA39" s="393"/>
      <c r="HB39" s="393"/>
      <c r="HC39" s="393"/>
      <c r="HD39" s="393"/>
    </row>
    <row r="40" spans="1:212" x14ac:dyDescent="0.2">
      <c r="Y40" s="393"/>
      <c r="Z40" s="393"/>
      <c r="AA40" s="393"/>
      <c r="AB40" s="393"/>
      <c r="AC40" s="393"/>
      <c r="AD40" s="393"/>
      <c r="AE40" s="393"/>
      <c r="AF40" s="393"/>
      <c r="AG40" s="393"/>
      <c r="AH40" s="393"/>
      <c r="AI40" s="393"/>
      <c r="AJ40" s="393"/>
      <c r="AK40" s="393"/>
      <c r="AL40" s="393"/>
      <c r="AM40" s="393"/>
      <c r="AN40" s="393"/>
      <c r="AO40" s="393"/>
      <c r="AP40" s="393"/>
      <c r="AQ40" s="393"/>
      <c r="AR40" s="393"/>
      <c r="AS40" s="393"/>
      <c r="AT40" s="393"/>
      <c r="AU40" s="393"/>
      <c r="AV40" s="393"/>
      <c r="AW40" s="393"/>
      <c r="AX40" s="393"/>
      <c r="AY40" s="393"/>
      <c r="AZ40" s="393"/>
      <c r="BA40" s="393"/>
      <c r="BB40" s="393"/>
      <c r="BC40" s="393"/>
      <c r="BD40" s="393"/>
      <c r="BE40" s="393"/>
      <c r="BF40" s="393"/>
      <c r="BG40" s="393"/>
      <c r="BH40" s="393"/>
      <c r="BI40" s="393"/>
      <c r="BJ40" s="393"/>
      <c r="BK40" s="393"/>
      <c r="BL40" s="393"/>
      <c r="BM40" s="393"/>
      <c r="BN40" s="393"/>
      <c r="BO40" s="393"/>
      <c r="BP40" s="393"/>
      <c r="BQ40" s="393"/>
      <c r="BR40" s="393"/>
      <c r="BS40" s="393"/>
      <c r="BT40" s="393"/>
      <c r="BU40" s="393"/>
      <c r="BV40" s="393"/>
      <c r="BW40" s="393"/>
      <c r="BX40" s="393"/>
      <c r="BY40" s="393"/>
      <c r="BZ40" s="393"/>
      <c r="CA40" s="393"/>
      <c r="CB40" s="393"/>
      <c r="CC40" s="393"/>
      <c r="CD40" s="393"/>
      <c r="CE40" s="393"/>
      <c r="CF40" s="393"/>
      <c r="CG40" s="393"/>
      <c r="CH40" s="393"/>
      <c r="CI40" s="393"/>
      <c r="CJ40" s="393"/>
      <c r="CK40" s="393"/>
      <c r="CL40" s="393"/>
      <c r="CM40" s="393"/>
      <c r="CN40" s="393"/>
      <c r="CO40" s="393"/>
      <c r="CP40" s="393"/>
      <c r="CQ40" s="393"/>
      <c r="CR40" s="393"/>
      <c r="CS40" s="393"/>
      <c r="CT40" s="393"/>
      <c r="CU40" s="393"/>
      <c r="CV40" s="393"/>
      <c r="CW40" s="393"/>
      <c r="CX40" s="393"/>
      <c r="CY40" s="393"/>
      <c r="CZ40" s="393"/>
      <c r="DA40" s="393"/>
      <c r="DB40" s="393"/>
      <c r="DC40" s="393"/>
      <c r="DD40" s="393"/>
      <c r="DE40" s="393"/>
      <c r="DF40" s="393"/>
      <c r="DG40" s="393"/>
      <c r="DH40" s="393"/>
      <c r="DI40" s="393"/>
      <c r="DJ40" s="393"/>
      <c r="DK40" s="393"/>
      <c r="DL40" s="393"/>
      <c r="DM40" s="393"/>
      <c r="DN40" s="393"/>
      <c r="DO40" s="393"/>
      <c r="DP40" s="393"/>
      <c r="DQ40" s="393"/>
      <c r="DR40" s="393"/>
      <c r="DS40" s="393"/>
      <c r="DT40" s="393"/>
      <c r="DU40" s="393"/>
      <c r="DV40" s="393"/>
      <c r="DW40" s="393"/>
      <c r="DX40" s="393"/>
      <c r="DY40" s="393"/>
      <c r="DZ40" s="393"/>
      <c r="EA40" s="393"/>
      <c r="EB40" s="393"/>
      <c r="EC40" s="393"/>
      <c r="ED40" s="393"/>
      <c r="EE40" s="393"/>
      <c r="EF40" s="393"/>
      <c r="EG40" s="393"/>
      <c r="EH40" s="393"/>
      <c r="EI40" s="393"/>
      <c r="EJ40" s="393"/>
      <c r="EK40" s="393"/>
      <c r="EL40" s="393"/>
      <c r="EM40" s="393"/>
      <c r="EN40" s="393"/>
      <c r="EO40" s="393"/>
      <c r="EP40" s="393"/>
      <c r="EQ40" s="393"/>
      <c r="ER40" s="393"/>
      <c r="ES40" s="393"/>
      <c r="ET40" s="393"/>
      <c r="EU40" s="393"/>
      <c r="EV40" s="393"/>
      <c r="EW40" s="393"/>
      <c r="EX40" s="393"/>
      <c r="EY40" s="393"/>
      <c r="EZ40" s="393"/>
      <c r="FA40" s="393"/>
      <c r="FB40" s="393"/>
      <c r="FC40" s="393"/>
      <c r="FD40" s="393"/>
      <c r="FE40" s="393"/>
      <c r="FF40" s="393"/>
      <c r="FG40" s="393"/>
      <c r="FH40" s="393"/>
      <c r="FI40" s="393"/>
      <c r="FJ40" s="393"/>
      <c r="FK40" s="393"/>
      <c r="FL40" s="393"/>
      <c r="FM40" s="393"/>
      <c r="FN40" s="393"/>
      <c r="FO40" s="393"/>
      <c r="FP40" s="393"/>
      <c r="FQ40" s="393"/>
      <c r="FR40" s="393"/>
      <c r="FS40" s="393"/>
      <c r="FT40" s="393"/>
      <c r="FU40" s="393"/>
      <c r="FV40" s="393"/>
      <c r="FW40" s="393"/>
      <c r="FX40" s="393"/>
      <c r="FY40" s="393"/>
      <c r="FZ40" s="393"/>
      <c r="GA40" s="393"/>
      <c r="GB40" s="393"/>
      <c r="GC40" s="393"/>
      <c r="GD40" s="393"/>
      <c r="GE40" s="393"/>
      <c r="GF40" s="393"/>
      <c r="GG40" s="393"/>
      <c r="GH40" s="393"/>
      <c r="GI40" s="393"/>
      <c r="GJ40" s="393"/>
      <c r="GK40" s="393"/>
      <c r="GL40" s="393"/>
      <c r="GM40" s="393"/>
      <c r="GN40" s="393"/>
      <c r="GO40" s="393"/>
      <c r="GP40" s="393"/>
      <c r="GQ40" s="393"/>
      <c r="GR40" s="393"/>
      <c r="GS40" s="393"/>
      <c r="GT40" s="393"/>
      <c r="GU40" s="393"/>
      <c r="GV40" s="393"/>
      <c r="GW40" s="393"/>
      <c r="GX40" s="393"/>
      <c r="GY40" s="393"/>
      <c r="GZ40" s="393"/>
      <c r="HA40" s="393"/>
      <c r="HB40" s="393"/>
      <c r="HC40" s="393"/>
      <c r="HD40" s="393"/>
    </row>
    <row r="41" spans="1:212" x14ac:dyDescent="0.2">
      <c r="M41" s="43"/>
      <c r="N41" s="43"/>
      <c r="O41" s="43"/>
      <c r="P41" s="43"/>
      <c r="Q41" s="43"/>
      <c r="R41" s="43"/>
      <c r="S41" s="43"/>
      <c r="T41" s="4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3"/>
      <c r="DE41" s="393"/>
      <c r="DF41" s="393"/>
      <c r="DG41" s="393"/>
      <c r="DH41" s="393"/>
      <c r="DI41" s="393"/>
      <c r="DJ41" s="393"/>
      <c r="DK41" s="393"/>
      <c r="DL41" s="393"/>
      <c r="DM41" s="393"/>
      <c r="DN41" s="393"/>
      <c r="DO41" s="393"/>
      <c r="DP41" s="393"/>
      <c r="DQ41" s="393"/>
      <c r="DR41" s="393"/>
      <c r="DS41" s="393"/>
      <c r="DT41" s="393"/>
      <c r="DU41" s="393"/>
      <c r="DV41" s="393"/>
      <c r="DW41" s="393"/>
      <c r="DX41" s="393"/>
      <c r="DY41" s="393"/>
      <c r="DZ41" s="393"/>
      <c r="EA41" s="393"/>
      <c r="EB41" s="393"/>
      <c r="EC41" s="393"/>
      <c r="ED41" s="393"/>
      <c r="EE41" s="393"/>
      <c r="EF41" s="393"/>
      <c r="EG41" s="393"/>
      <c r="EH41" s="393"/>
      <c r="EI41" s="393"/>
      <c r="EJ41" s="393"/>
      <c r="EK41" s="393"/>
      <c r="EL41" s="393"/>
      <c r="EM41" s="393"/>
      <c r="EN41" s="393"/>
      <c r="EO41" s="393"/>
      <c r="EP41" s="393"/>
      <c r="EQ41" s="393"/>
      <c r="ER41" s="393"/>
      <c r="ES41" s="393"/>
      <c r="ET41" s="393"/>
      <c r="EU41" s="393"/>
      <c r="EV41" s="393"/>
      <c r="EW41" s="393"/>
      <c r="EX41" s="393"/>
      <c r="EY41" s="393"/>
      <c r="EZ41" s="393"/>
      <c r="FA41" s="393"/>
      <c r="FB41" s="393"/>
      <c r="FC41" s="393"/>
      <c r="FD41" s="393"/>
      <c r="FE41" s="393"/>
      <c r="FF41" s="393"/>
      <c r="FG41" s="393"/>
      <c r="FH41" s="393"/>
      <c r="FI41" s="393"/>
      <c r="FJ41" s="393"/>
      <c r="FK41" s="393"/>
      <c r="FL41" s="393"/>
      <c r="FM41" s="393"/>
      <c r="FN41" s="393"/>
      <c r="FO41" s="393"/>
      <c r="FP41" s="393"/>
      <c r="FQ41" s="393"/>
      <c r="FR41" s="393"/>
      <c r="FS41" s="393"/>
      <c r="FT41" s="393"/>
      <c r="FU41" s="393"/>
      <c r="FV41" s="393"/>
      <c r="FW41" s="393"/>
      <c r="FX41" s="393"/>
      <c r="FY41" s="393"/>
      <c r="FZ41" s="393"/>
      <c r="GA41" s="393"/>
      <c r="GB41" s="393"/>
      <c r="GC41" s="393"/>
      <c r="GD41" s="393"/>
      <c r="GE41" s="393"/>
      <c r="GF41" s="393"/>
      <c r="GG41" s="393"/>
      <c r="GH41" s="393"/>
      <c r="GI41" s="393"/>
      <c r="GJ41" s="393"/>
      <c r="GK41" s="393"/>
      <c r="GL41" s="393"/>
      <c r="GM41" s="393"/>
      <c r="GN41" s="393"/>
      <c r="GO41" s="393"/>
      <c r="GP41" s="393"/>
      <c r="GQ41" s="393"/>
      <c r="GR41" s="393"/>
      <c r="GS41" s="393"/>
      <c r="GT41" s="393"/>
      <c r="GU41" s="393"/>
      <c r="GV41" s="393"/>
      <c r="GW41" s="393"/>
      <c r="GX41" s="393"/>
      <c r="GY41" s="393"/>
      <c r="GZ41" s="393"/>
      <c r="HA41" s="393"/>
      <c r="HB41" s="393"/>
      <c r="HC41" s="393"/>
      <c r="HD41" s="393"/>
    </row>
    <row r="42" spans="1:212" x14ac:dyDescent="0.2">
      <c r="Y42" s="393"/>
      <c r="Z42" s="393"/>
      <c r="AA42" s="393"/>
      <c r="AB42" s="393"/>
      <c r="AC42" s="393"/>
      <c r="AD42" s="393"/>
      <c r="AE42" s="393"/>
      <c r="AF42" s="393"/>
      <c r="AG42" s="393"/>
      <c r="AH42" s="393"/>
      <c r="AI42" s="393"/>
      <c r="AJ42" s="393"/>
      <c r="AK42" s="393"/>
      <c r="AL42" s="393"/>
      <c r="AM42" s="393"/>
      <c r="AN42" s="393"/>
      <c r="AO42" s="393"/>
      <c r="AP42" s="393"/>
      <c r="AQ42" s="393"/>
      <c r="AR42" s="393"/>
      <c r="AS42" s="393"/>
      <c r="AT42" s="393"/>
      <c r="AU42" s="393"/>
      <c r="AV42" s="393"/>
      <c r="AW42" s="393"/>
      <c r="AX42" s="393"/>
      <c r="AY42" s="393"/>
      <c r="AZ42" s="393"/>
      <c r="BA42" s="393"/>
      <c r="BB42" s="393"/>
      <c r="BC42" s="393"/>
      <c r="BD42" s="393"/>
      <c r="BE42" s="393"/>
      <c r="BF42" s="393"/>
      <c r="BG42" s="393"/>
      <c r="BH42" s="393"/>
      <c r="BI42" s="393"/>
      <c r="BJ42" s="393"/>
      <c r="BK42" s="393"/>
      <c r="BL42" s="393"/>
      <c r="BM42" s="393"/>
      <c r="BN42" s="393"/>
      <c r="BO42" s="393"/>
      <c r="BP42" s="393"/>
      <c r="BQ42" s="393"/>
      <c r="BR42" s="393"/>
      <c r="BS42" s="393"/>
      <c r="BT42" s="393"/>
      <c r="BU42" s="393"/>
      <c r="BV42" s="393"/>
      <c r="BW42" s="393"/>
      <c r="BX42" s="393"/>
      <c r="BY42" s="393"/>
      <c r="BZ42" s="393"/>
      <c r="CA42" s="393"/>
      <c r="CB42" s="393"/>
      <c r="CC42" s="393"/>
      <c r="CD42" s="393"/>
      <c r="CE42" s="393"/>
      <c r="CF42" s="393"/>
      <c r="CG42" s="393"/>
      <c r="CH42" s="393"/>
      <c r="CI42" s="393"/>
      <c r="CJ42" s="393"/>
      <c r="CK42" s="393"/>
      <c r="CL42" s="393"/>
      <c r="CM42" s="393"/>
      <c r="CN42" s="393"/>
      <c r="CO42" s="393"/>
      <c r="CP42" s="393"/>
      <c r="CQ42" s="393"/>
      <c r="CR42" s="393"/>
      <c r="CS42" s="393"/>
      <c r="CT42" s="393"/>
      <c r="CU42" s="393"/>
      <c r="CV42" s="393"/>
      <c r="CW42" s="393"/>
      <c r="CX42" s="393"/>
      <c r="CY42" s="393"/>
      <c r="CZ42" s="393"/>
      <c r="DA42" s="393"/>
      <c r="DB42" s="393"/>
      <c r="DC42" s="393"/>
      <c r="DD42" s="393"/>
      <c r="DE42" s="393"/>
      <c r="DF42" s="393"/>
      <c r="DG42" s="393"/>
      <c r="DH42" s="393"/>
      <c r="DI42" s="393"/>
      <c r="DJ42" s="393"/>
      <c r="DK42" s="393"/>
      <c r="DL42" s="393"/>
      <c r="DM42" s="393"/>
      <c r="DN42" s="393"/>
      <c r="DO42" s="393"/>
      <c r="DP42" s="393"/>
      <c r="DQ42" s="393"/>
      <c r="DR42" s="393"/>
      <c r="DS42" s="393"/>
      <c r="DT42" s="393"/>
      <c r="DU42" s="393"/>
      <c r="DV42" s="393"/>
      <c r="DW42" s="393"/>
      <c r="DX42" s="393"/>
      <c r="DY42" s="393"/>
      <c r="DZ42" s="393"/>
      <c r="EA42" s="393"/>
      <c r="EB42" s="393"/>
      <c r="EC42" s="393"/>
      <c r="ED42" s="393"/>
      <c r="EE42" s="393"/>
      <c r="EF42" s="393"/>
      <c r="EG42" s="393"/>
      <c r="EH42" s="393"/>
      <c r="EI42" s="393"/>
      <c r="EJ42" s="393"/>
      <c r="EK42" s="393"/>
      <c r="EL42" s="393"/>
      <c r="EM42" s="393"/>
      <c r="EN42" s="393"/>
      <c r="EO42" s="393"/>
      <c r="EP42" s="393"/>
      <c r="EQ42" s="393"/>
      <c r="ER42" s="393"/>
      <c r="ES42" s="393"/>
      <c r="ET42" s="393"/>
      <c r="EU42" s="393"/>
      <c r="EV42" s="393"/>
      <c r="EW42" s="393"/>
      <c r="EX42" s="393"/>
      <c r="EY42" s="393"/>
      <c r="EZ42" s="393"/>
      <c r="FA42" s="393"/>
      <c r="FB42" s="393"/>
      <c r="FC42" s="393"/>
      <c r="FD42" s="393"/>
      <c r="FE42" s="393"/>
      <c r="FF42" s="393"/>
      <c r="FG42" s="393"/>
      <c r="FH42" s="393"/>
      <c r="FI42" s="393"/>
      <c r="FJ42" s="393"/>
      <c r="FK42" s="393"/>
      <c r="FL42" s="393"/>
      <c r="FM42" s="393"/>
      <c r="FN42" s="393"/>
      <c r="FO42" s="393"/>
      <c r="FP42" s="393"/>
      <c r="FQ42" s="393"/>
      <c r="FR42" s="393"/>
      <c r="FS42" s="393"/>
      <c r="FT42" s="393"/>
      <c r="FU42" s="393"/>
      <c r="FV42" s="393"/>
      <c r="FW42" s="393"/>
      <c r="FX42" s="393"/>
      <c r="FY42" s="393"/>
      <c r="FZ42" s="393"/>
      <c r="GA42" s="393"/>
      <c r="GB42" s="393"/>
      <c r="GC42" s="393"/>
      <c r="GD42" s="393"/>
      <c r="GE42" s="393"/>
      <c r="GF42" s="393"/>
      <c r="GG42" s="393"/>
      <c r="GH42" s="393"/>
      <c r="GI42" s="393"/>
      <c r="GJ42" s="393"/>
      <c r="GK42" s="393"/>
      <c r="GL42" s="393"/>
      <c r="GM42" s="393"/>
      <c r="GN42" s="393"/>
      <c r="GO42" s="393"/>
      <c r="GP42" s="393"/>
      <c r="GQ42" s="393"/>
      <c r="GR42" s="393"/>
      <c r="GS42" s="393"/>
      <c r="GT42" s="393"/>
      <c r="GU42" s="393"/>
      <c r="GV42" s="393"/>
      <c r="GW42" s="393"/>
      <c r="GX42" s="393"/>
      <c r="GY42" s="393"/>
      <c r="GZ42" s="393"/>
      <c r="HA42" s="393"/>
      <c r="HB42" s="393"/>
      <c r="HC42" s="393"/>
      <c r="HD42" s="393"/>
    </row>
    <row r="43" spans="1:212" x14ac:dyDescent="0.2">
      <c r="A43" s="426"/>
      <c r="B43" s="427"/>
      <c r="C43" s="122"/>
      <c r="D43" s="122"/>
      <c r="E43" s="126"/>
      <c r="F43" s="126"/>
      <c r="G43" s="121"/>
      <c r="H43" s="111"/>
      <c r="N43" s="43"/>
      <c r="Y43" s="393"/>
      <c r="Z43" s="393"/>
      <c r="AA43" s="393"/>
      <c r="AB43" s="393"/>
      <c r="AC43" s="393"/>
      <c r="AD43" s="393"/>
      <c r="AE43" s="393"/>
      <c r="AF43" s="393"/>
      <c r="AG43" s="393"/>
      <c r="AH43" s="393"/>
      <c r="AI43" s="393"/>
      <c r="AJ43" s="393"/>
      <c r="AK43" s="393"/>
      <c r="AL43" s="393"/>
      <c r="AM43" s="393"/>
      <c r="AN43" s="393"/>
      <c r="AO43" s="393"/>
      <c r="AP43" s="393"/>
      <c r="AQ43" s="393"/>
      <c r="AR43" s="393"/>
      <c r="AS43" s="393"/>
      <c r="AT43" s="393"/>
      <c r="AU43" s="393"/>
      <c r="AV43" s="393"/>
      <c r="AW43" s="393"/>
      <c r="AX43" s="393"/>
      <c r="AY43" s="393"/>
      <c r="AZ43" s="393"/>
      <c r="BA43" s="393"/>
      <c r="BB43" s="393"/>
      <c r="BC43" s="393"/>
      <c r="BD43" s="393"/>
      <c r="BE43" s="393"/>
      <c r="BF43" s="393"/>
      <c r="BG43" s="393"/>
      <c r="BH43" s="393"/>
      <c r="BI43" s="393"/>
      <c r="BJ43" s="393"/>
      <c r="BK43" s="393"/>
      <c r="BL43" s="393"/>
      <c r="BM43" s="393"/>
      <c r="BN43" s="393"/>
      <c r="BO43" s="393"/>
      <c r="BP43" s="393"/>
      <c r="BQ43" s="393"/>
      <c r="BR43" s="393"/>
      <c r="BS43" s="393"/>
      <c r="BT43" s="393"/>
      <c r="BU43" s="393"/>
      <c r="BV43" s="393"/>
      <c r="BW43" s="393"/>
      <c r="BX43" s="393"/>
      <c r="BY43" s="393"/>
      <c r="BZ43" s="393"/>
      <c r="CA43" s="393"/>
      <c r="CB43" s="393"/>
      <c r="CC43" s="393"/>
      <c r="CD43" s="393"/>
      <c r="CE43" s="393"/>
      <c r="CF43" s="393"/>
      <c r="CG43" s="393"/>
      <c r="CH43" s="393"/>
      <c r="CI43" s="393"/>
      <c r="CJ43" s="393"/>
      <c r="CK43" s="393"/>
      <c r="CL43" s="393"/>
      <c r="CM43" s="393"/>
      <c r="CN43" s="393"/>
      <c r="CO43" s="393"/>
      <c r="CP43" s="393"/>
      <c r="CQ43" s="393"/>
      <c r="CR43" s="393"/>
      <c r="CS43" s="393"/>
      <c r="CT43" s="393"/>
      <c r="CU43" s="393"/>
      <c r="CV43" s="393"/>
      <c r="CW43" s="393"/>
      <c r="CX43" s="393"/>
      <c r="CY43" s="393"/>
      <c r="CZ43" s="393"/>
      <c r="DA43" s="393"/>
      <c r="DB43" s="393"/>
      <c r="DC43" s="393"/>
      <c r="DD43" s="393"/>
      <c r="DE43" s="393"/>
      <c r="DF43" s="393"/>
      <c r="DG43" s="393"/>
      <c r="DH43" s="393"/>
      <c r="DI43" s="393"/>
      <c r="DJ43" s="393"/>
      <c r="DK43" s="393"/>
      <c r="DL43" s="393"/>
      <c r="DM43" s="393"/>
      <c r="DN43" s="393"/>
      <c r="DO43" s="393"/>
      <c r="DP43" s="393"/>
      <c r="DQ43" s="393"/>
      <c r="DR43" s="393"/>
      <c r="DS43" s="393"/>
      <c r="DT43" s="393"/>
      <c r="DU43" s="393"/>
      <c r="DV43" s="393"/>
      <c r="DW43" s="393"/>
      <c r="DX43" s="393"/>
      <c r="DY43" s="393"/>
      <c r="DZ43" s="393"/>
      <c r="EA43" s="393"/>
      <c r="EB43" s="393"/>
      <c r="EC43" s="393"/>
      <c r="ED43" s="393"/>
      <c r="EE43" s="393"/>
      <c r="EF43" s="393"/>
      <c r="EG43" s="393"/>
      <c r="EH43" s="393"/>
      <c r="EI43" s="393"/>
      <c r="EJ43" s="393"/>
      <c r="EK43" s="393"/>
      <c r="EL43" s="393"/>
      <c r="EM43" s="393"/>
      <c r="EN43" s="393"/>
      <c r="EO43" s="393"/>
      <c r="EP43" s="393"/>
      <c r="EQ43" s="393"/>
      <c r="ER43" s="393"/>
      <c r="ES43" s="393"/>
      <c r="ET43" s="393"/>
      <c r="EU43" s="393"/>
      <c r="EV43" s="393"/>
      <c r="EW43" s="393"/>
      <c r="EX43" s="393"/>
      <c r="EY43" s="393"/>
      <c r="EZ43" s="393"/>
      <c r="FA43" s="393"/>
      <c r="FB43" s="393"/>
      <c r="FC43" s="393"/>
      <c r="FD43" s="393"/>
      <c r="FE43" s="393"/>
      <c r="FF43" s="393"/>
      <c r="FG43" s="393"/>
      <c r="FH43" s="393"/>
      <c r="FI43" s="393"/>
      <c r="FJ43" s="393"/>
      <c r="FK43" s="393"/>
      <c r="FL43" s="393"/>
      <c r="FM43" s="393"/>
      <c r="FN43" s="393"/>
      <c r="FO43" s="393"/>
      <c r="FP43" s="393"/>
      <c r="FQ43" s="393"/>
      <c r="FR43" s="393"/>
      <c r="FS43" s="393"/>
      <c r="FT43" s="393"/>
      <c r="FU43" s="393"/>
      <c r="FV43" s="393"/>
      <c r="FW43" s="393"/>
      <c r="FX43" s="393"/>
      <c r="FY43" s="393"/>
      <c r="FZ43" s="393"/>
      <c r="GA43" s="393"/>
      <c r="GB43" s="393"/>
      <c r="GC43" s="393"/>
      <c r="GD43" s="393"/>
      <c r="GE43" s="393"/>
      <c r="GF43" s="393"/>
      <c r="GG43" s="393"/>
      <c r="GH43" s="393"/>
      <c r="GI43" s="393"/>
      <c r="GJ43" s="393"/>
      <c r="GK43" s="393"/>
      <c r="GL43" s="393"/>
      <c r="GM43" s="393"/>
      <c r="GN43" s="393"/>
      <c r="GO43" s="393"/>
      <c r="GP43" s="393"/>
      <c r="GQ43" s="393"/>
      <c r="GR43" s="393"/>
      <c r="GS43" s="393"/>
      <c r="GT43" s="393"/>
      <c r="GU43" s="393"/>
      <c r="GV43" s="393"/>
      <c r="GW43" s="393"/>
      <c r="GX43" s="393"/>
      <c r="GY43" s="393"/>
      <c r="GZ43" s="393"/>
      <c r="HA43" s="393"/>
      <c r="HB43" s="393"/>
      <c r="HC43" s="393"/>
      <c r="HD43" s="393"/>
    </row>
    <row r="44" spans="1:212" x14ac:dyDescent="0.2">
      <c r="Y44" s="393"/>
      <c r="Z44" s="393"/>
      <c r="AA44" s="393"/>
      <c r="AB44" s="393"/>
      <c r="AC44" s="393"/>
      <c r="AD44" s="393"/>
      <c r="AE44" s="393"/>
      <c r="AF44" s="393"/>
      <c r="AG44" s="393"/>
      <c r="AH44" s="393"/>
      <c r="AI44" s="393"/>
      <c r="AJ44" s="393"/>
      <c r="AK44" s="393"/>
      <c r="AL44" s="393"/>
      <c r="AM44" s="393"/>
      <c r="AN44" s="393"/>
      <c r="AO44" s="393"/>
      <c r="AP44" s="393"/>
      <c r="AQ44" s="393"/>
      <c r="AR44" s="393"/>
      <c r="AS44" s="393"/>
      <c r="AT44" s="393"/>
      <c r="AU44" s="393"/>
      <c r="AV44" s="393"/>
      <c r="AW44" s="393"/>
      <c r="AX44" s="393"/>
      <c r="AY44" s="393"/>
      <c r="AZ44" s="393"/>
      <c r="BA44" s="393"/>
      <c r="BB44" s="393"/>
      <c r="BC44" s="393"/>
      <c r="BD44" s="393"/>
      <c r="BE44" s="393"/>
      <c r="BF44" s="393"/>
      <c r="BG44" s="393"/>
      <c r="BH44" s="393"/>
      <c r="BI44" s="393"/>
      <c r="BJ44" s="393"/>
      <c r="BK44" s="393"/>
      <c r="BL44" s="393"/>
      <c r="BM44" s="393"/>
      <c r="BN44" s="393"/>
      <c r="BO44" s="393"/>
      <c r="BP44" s="393"/>
      <c r="BQ44" s="393"/>
      <c r="BR44" s="393"/>
      <c r="BS44" s="393"/>
      <c r="BT44" s="393"/>
      <c r="BU44" s="393"/>
      <c r="BV44" s="393"/>
      <c r="BW44" s="393"/>
      <c r="BX44" s="393"/>
      <c r="BY44" s="393"/>
      <c r="BZ44" s="393"/>
      <c r="CA44" s="393"/>
      <c r="CB44" s="393"/>
      <c r="CC44" s="393"/>
      <c r="CD44" s="393"/>
      <c r="CE44" s="393"/>
      <c r="CF44" s="393"/>
      <c r="CG44" s="393"/>
      <c r="CH44" s="393"/>
      <c r="CI44" s="393"/>
      <c r="CJ44" s="393"/>
      <c r="CK44" s="393"/>
      <c r="CL44" s="393"/>
      <c r="CM44" s="393"/>
      <c r="CN44" s="393"/>
      <c r="CO44" s="393"/>
      <c r="CP44" s="393"/>
      <c r="CQ44" s="393"/>
      <c r="CR44" s="393"/>
      <c r="CS44" s="393"/>
      <c r="CT44" s="393"/>
      <c r="CU44" s="393"/>
      <c r="CV44" s="393"/>
      <c r="CW44" s="393"/>
      <c r="CX44" s="393"/>
      <c r="CY44" s="393"/>
      <c r="CZ44" s="393"/>
      <c r="DA44" s="393"/>
      <c r="DB44" s="393"/>
      <c r="DC44" s="393"/>
      <c r="DD44" s="393"/>
      <c r="DE44" s="393"/>
      <c r="DF44" s="393"/>
      <c r="DG44" s="393"/>
      <c r="DH44" s="393"/>
      <c r="DI44" s="393"/>
      <c r="DJ44" s="393"/>
      <c r="DK44" s="393"/>
      <c r="DL44" s="393"/>
      <c r="DM44" s="393"/>
      <c r="DN44" s="393"/>
      <c r="DO44" s="393"/>
      <c r="DP44" s="393"/>
      <c r="DQ44" s="393"/>
      <c r="DR44" s="393"/>
      <c r="DS44" s="393"/>
      <c r="DT44" s="393"/>
      <c r="DU44" s="393"/>
      <c r="DV44" s="393"/>
      <c r="DW44" s="393"/>
      <c r="DX44" s="393"/>
      <c r="DY44" s="393"/>
      <c r="DZ44" s="393"/>
      <c r="EA44" s="393"/>
      <c r="EB44" s="393"/>
      <c r="EC44" s="393"/>
      <c r="ED44" s="393"/>
      <c r="EE44" s="393"/>
      <c r="EF44" s="393"/>
      <c r="EG44" s="393"/>
      <c r="EH44" s="393"/>
      <c r="EI44" s="393"/>
      <c r="EJ44" s="393"/>
      <c r="EK44" s="393"/>
      <c r="EL44" s="393"/>
      <c r="EM44" s="393"/>
      <c r="EN44" s="393"/>
      <c r="EO44" s="393"/>
      <c r="EP44" s="393"/>
      <c r="EQ44" s="393"/>
      <c r="ER44" s="393"/>
      <c r="ES44" s="393"/>
      <c r="ET44" s="393"/>
      <c r="EU44" s="393"/>
      <c r="EV44" s="393"/>
      <c r="EW44" s="393"/>
      <c r="EX44" s="393"/>
      <c r="EY44" s="393"/>
      <c r="EZ44" s="393"/>
      <c r="FA44" s="393"/>
      <c r="FB44" s="393"/>
      <c r="FC44" s="393"/>
      <c r="FD44" s="393"/>
      <c r="FE44" s="393"/>
      <c r="FF44" s="393"/>
      <c r="FG44" s="393"/>
      <c r="FH44" s="393"/>
      <c r="FI44" s="393"/>
      <c r="FJ44" s="393"/>
      <c r="FK44" s="393"/>
      <c r="FL44" s="393"/>
      <c r="FM44" s="393"/>
      <c r="FN44" s="393"/>
      <c r="FO44" s="393"/>
      <c r="FP44" s="393"/>
      <c r="FQ44" s="393"/>
      <c r="FR44" s="393"/>
      <c r="FS44" s="393"/>
      <c r="FT44" s="393"/>
      <c r="FU44" s="393"/>
      <c r="FV44" s="393"/>
      <c r="FW44" s="393"/>
      <c r="FX44" s="393"/>
      <c r="FY44" s="393"/>
      <c r="FZ44" s="393"/>
      <c r="GA44" s="393"/>
      <c r="GB44" s="393"/>
      <c r="GC44" s="393"/>
      <c r="GD44" s="393"/>
      <c r="GE44" s="393"/>
      <c r="GF44" s="393"/>
      <c r="GG44" s="393"/>
      <c r="GH44" s="393"/>
      <c r="GI44" s="393"/>
      <c r="GJ44" s="393"/>
      <c r="GK44" s="393"/>
      <c r="GL44" s="393"/>
      <c r="GM44" s="393"/>
      <c r="GN44" s="393"/>
      <c r="GO44" s="393"/>
      <c r="GP44" s="393"/>
      <c r="GQ44" s="393"/>
      <c r="GR44" s="393"/>
      <c r="GS44" s="393"/>
      <c r="GT44" s="393"/>
      <c r="GU44" s="393"/>
      <c r="GV44" s="393"/>
      <c r="GW44" s="393"/>
      <c r="GX44" s="393"/>
      <c r="GY44" s="393"/>
      <c r="GZ44" s="393"/>
      <c r="HA44" s="393"/>
      <c r="HB44" s="393"/>
      <c r="HC44" s="393"/>
      <c r="HD44" s="393"/>
    </row>
    <row r="45" spans="1:212" x14ac:dyDescent="0.2">
      <c r="Y45" s="393"/>
      <c r="Z45" s="393"/>
      <c r="AA45" s="393"/>
      <c r="AB45" s="393"/>
      <c r="AC45" s="393"/>
      <c r="AD45" s="393"/>
      <c r="AE45" s="393"/>
      <c r="AF45" s="393"/>
      <c r="AG45" s="393"/>
      <c r="AH45" s="393"/>
      <c r="AI45" s="393"/>
      <c r="AJ45" s="393"/>
      <c r="AK45" s="393"/>
      <c r="AL45" s="393"/>
      <c r="AM45" s="393"/>
      <c r="AN45" s="393"/>
      <c r="AO45" s="393"/>
      <c r="AP45" s="393"/>
      <c r="AQ45" s="393"/>
      <c r="AR45" s="393"/>
      <c r="AS45" s="393"/>
      <c r="AT45" s="393"/>
      <c r="AU45" s="393"/>
      <c r="AV45" s="393"/>
      <c r="AW45" s="393"/>
      <c r="AX45" s="393"/>
      <c r="AY45" s="393"/>
      <c r="AZ45" s="393"/>
      <c r="BA45" s="393"/>
      <c r="BB45" s="393"/>
      <c r="BC45" s="393"/>
      <c r="BD45" s="393"/>
      <c r="BE45" s="393"/>
      <c r="BF45" s="393"/>
      <c r="BG45" s="393"/>
      <c r="BH45" s="393"/>
      <c r="BI45" s="393"/>
      <c r="BJ45" s="393"/>
      <c r="BK45" s="393"/>
      <c r="BL45" s="393"/>
      <c r="BM45" s="393"/>
      <c r="BN45" s="393"/>
      <c r="BO45" s="393"/>
      <c r="BP45" s="393"/>
      <c r="BQ45" s="393"/>
      <c r="BR45" s="393"/>
      <c r="BS45" s="393"/>
      <c r="BT45" s="393"/>
      <c r="BU45" s="393"/>
      <c r="BV45" s="393"/>
      <c r="BW45" s="393"/>
      <c r="BX45" s="393"/>
      <c r="BY45" s="393"/>
      <c r="BZ45" s="393"/>
      <c r="CA45" s="393"/>
      <c r="CB45" s="393"/>
      <c r="CC45" s="393"/>
      <c r="CD45" s="393"/>
      <c r="CE45" s="393"/>
      <c r="CF45" s="393"/>
      <c r="CG45" s="393"/>
      <c r="CH45" s="393"/>
      <c r="CI45" s="393"/>
      <c r="CJ45" s="393"/>
      <c r="CK45" s="393"/>
      <c r="CL45" s="393"/>
      <c r="CM45" s="393"/>
      <c r="CN45" s="393"/>
      <c r="CO45" s="393"/>
      <c r="CP45" s="393"/>
      <c r="CQ45" s="393"/>
      <c r="CR45" s="393"/>
      <c r="CS45" s="393"/>
      <c r="CT45" s="393"/>
      <c r="CU45" s="393"/>
      <c r="CV45" s="393"/>
      <c r="CW45" s="393"/>
      <c r="CX45" s="393"/>
      <c r="CY45" s="393"/>
      <c r="CZ45" s="393"/>
      <c r="DA45" s="393"/>
      <c r="DB45" s="393"/>
      <c r="DC45" s="393"/>
      <c r="DD45" s="393"/>
      <c r="DE45" s="393"/>
      <c r="DF45" s="393"/>
      <c r="DG45" s="393"/>
      <c r="DH45" s="393"/>
      <c r="DI45" s="393"/>
      <c r="DJ45" s="393"/>
      <c r="DK45" s="393"/>
      <c r="DL45" s="393"/>
      <c r="DM45" s="393"/>
      <c r="DN45" s="393"/>
      <c r="DO45" s="393"/>
      <c r="DP45" s="393"/>
      <c r="DQ45" s="393"/>
      <c r="DR45" s="393"/>
      <c r="DS45" s="393"/>
      <c r="DT45" s="393"/>
      <c r="DU45" s="393"/>
      <c r="DV45" s="393"/>
      <c r="DW45" s="393"/>
      <c r="DX45" s="393"/>
      <c r="DY45" s="393"/>
      <c r="DZ45" s="393"/>
      <c r="EA45" s="393"/>
      <c r="EB45" s="393"/>
      <c r="EC45" s="393"/>
      <c r="ED45" s="393"/>
      <c r="EE45" s="393"/>
      <c r="EF45" s="393"/>
      <c r="EG45" s="393"/>
      <c r="EH45" s="393"/>
      <c r="EI45" s="393"/>
      <c r="EJ45" s="393"/>
      <c r="EK45" s="393"/>
      <c r="EL45" s="393"/>
      <c r="EM45" s="393"/>
      <c r="EN45" s="393"/>
      <c r="EO45" s="393"/>
      <c r="EP45" s="393"/>
      <c r="EQ45" s="393"/>
      <c r="ER45" s="393"/>
      <c r="ES45" s="393"/>
      <c r="ET45" s="393"/>
      <c r="EU45" s="393"/>
      <c r="EV45" s="393"/>
      <c r="EW45" s="393"/>
      <c r="EX45" s="393"/>
      <c r="EY45" s="393"/>
      <c r="EZ45" s="393"/>
      <c r="FA45" s="393"/>
      <c r="FB45" s="393"/>
      <c r="FC45" s="393"/>
      <c r="FD45" s="393"/>
      <c r="FE45" s="393"/>
      <c r="FF45" s="393"/>
      <c r="FG45" s="393"/>
      <c r="FH45" s="393"/>
      <c r="FI45" s="393"/>
      <c r="FJ45" s="393"/>
      <c r="FK45" s="393"/>
      <c r="FL45" s="393"/>
      <c r="FM45" s="393"/>
      <c r="FN45" s="393"/>
      <c r="FO45" s="393"/>
      <c r="FP45" s="393"/>
      <c r="FQ45" s="393"/>
      <c r="FR45" s="393"/>
      <c r="FS45" s="393"/>
      <c r="FT45" s="393"/>
      <c r="FU45" s="393"/>
      <c r="FV45" s="393"/>
      <c r="FW45" s="393"/>
      <c r="FX45" s="393"/>
      <c r="FY45" s="393"/>
      <c r="FZ45" s="393"/>
      <c r="GA45" s="393"/>
      <c r="GB45" s="393"/>
      <c r="GC45" s="393"/>
      <c r="GD45" s="393"/>
      <c r="GE45" s="393"/>
      <c r="GF45" s="393"/>
      <c r="GG45" s="393"/>
      <c r="GH45" s="393"/>
      <c r="GI45" s="393"/>
      <c r="GJ45" s="393"/>
      <c r="GK45" s="393"/>
      <c r="GL45" s="393"/>
      <c r="GM45" s="393"/>
      <c r="GN45" s="393"/>
      <c r="GO45" s="393"/>
      <c r="GP45" s="393"/>
      <c r="GQ45" s="393"/>
      <c r="GR45" s="393"/>
      <c r="GS45" s="393"/>
      <c r="GT45" s="393"/>
      <c r="GU45" s="393"/>
      <c r="GV45" s="393"/>
      <c r="GW45" s="393"/>
      <c r="GX45" s="393"/>
      <c r="GY45" s="393"/>
      <c r="GZ45" s="393"/>
      <c r="HA45" s="393"/>
      <c r="HB45" s="393"/>
      <c r="HC45" s="393"/>
      <c r="HD45" s="393"/>
    </row>
    <row r="46" spans="1:212" x14ac:dyDescent="0.2">
      <c r="B46" s="33"/>
      <c r="C46" s="33"/>
      <c r="D46" s="33"/>
      <c r="H46" s="38"/>
      <c r="R46" s="43"/>
      <c r="Y46" s="393"/>
      <c r="Z46" s="393"/>
      <c r="AA46" s="393"/>
      <c r="AB46" s="393"/>
      <c r="AC46" s="393"/>
      <c r="AD46" s="393"/>
      <c r="AE46" s="393"/>
      <c r="AF46" s="393"/>
      <c r="AG46" s="393"/>
      <c r="AH46" s="393"/>
      <c r="AI46" s="393"/>
      <c r="AJ46" s="393"/>
      <c r="AK46" s="393"/>
      <c r="AL46" s="393"/>
      <c r="AM46" s="393"/>
      <c r="AN46" s="393"/>
      <c r="AO46" s="393"/>
      <c r="AP46" s="393"/>
      <c r="AQ46" s="393"/>
      <c r="AR46" s="393"/>
      <c r="AS46" s="393"/>
      <c r="AT46" s="393"/>
      <c r="AU46" s="393"/>
      <c r="AV46" s="393"/>
      <c r="AW46" s="393"/>
      <c r="AX46" s="393"/>
      <c r="AY46" s="393"/>
      <c r="AZ46" s="393"/>
      <c r="BA46" s="393"/>
      <c r="BB46" s="393"/>
      <c r="BC46" s="393"/>
      <c r="BD46" s="393"/>
      <c r="BE46" s="393"/>
      <c r="BF46" s="393"/>
      <c r="BG46" s="393"/>
      <c r="BH46" s="393"/>
      <c r="BI46" s="393"/>
      <c r="BJ46" s="393"/>
      <c r="BK46" s="393"/>
      <c r="BL46" s="393"/>
      <c r="BM46" s="393"/>
      <c r="BN46" s="393"/>
      <c r="BO46" s="393"/>
      <c r="BP46" s="393"/>
      <c r="BQ46" s="393"/>
      <c r="BR46" s="393"/>
      <c r="BS46" s="393"/>
      <c r="BT46" s="393"/>
      <c r="BU46" s="393"/>
      <c r="BV46" s="393"/>
      <c r="BW46" s="393"/>
      <c r="BX46" s="393"/>
      <c r="BY46" s="393"/>
      <c r="BZ46" s="393"/>
      <c r="CA46" s="393"/>
      <c r="CB46" s="393"/>
      <c r="CC46" s="393"/>
      <c r="CD46" s="393"/>
      <c r="CE46" s="393"/>
      <c r="CF46" s="393"/>
      <c r="CG46" s="393"/>
      <c r="CH46" s="393"/>
      <c r="CI46" s="393"/>
      <c r="CJ46" s="393"/>
      <c r="CK46" s="393"/>
      <c r="CL46" s="393"/>
      <c r="CM46" s="393"/>
      <c r="CN46" s="393"/>
      <c r="CO46" s="393"/>
      <c r="CP46" s="393"/>
      <c r="CQ46" s="393"/>
      <c r="CR46" s="393"/>
      <c r="CS46" s="393"/>
      <c r="CT46" s="393"/>
      <c r="CU46" s="393"/>
      <c r="CV46" s="393"/>
      <c r="CW46" s="393"/>
      <c r="CX46" s="393"/>
      <c r="CY46" s="393"/>
      <c r="CZ46" s="393"/>
      <c r="DA46" s="393"/>
      <c r="DB46" s="393"/>
      <c r="DC46" s="393"/>
      <c r="DD46" s="393"/>
      <c r="DE46" s="393"/>
      <c r="DF46" s="393"/>
      <c r="DG46" s="393"/>
      <c r="DH46" s="393"/>
      <c r="DI46" s="393"/>
      <c r="DJ46" s="393"/>
      <c r="DK46" s="393"/>
      <c r="DL46" s="393"/>
      <c r="DM46" s="393"/>
      <c r="DN46" s="393"/>
      <c r="DO46" s="393"/>
      <c r="DP46" s="393"/>
      <c r="DQ46" s="393"/>
      <c r="DR46" s="393"/>
      <c r="DS46" s="393"/>
      <c r="DT46" s="393"/>
      <c r="DU46" s="393"/>
      <c r="DV46" s="393"/>
      <c r="DW46" s="393"/>
      <c r="DX46" s="393"/>
      <c r="DY46" s="393"/>
      <c r="DZ46" s="393"/>
      <c r="EA46" s="393"/>
      <c r="EB46" s="393"/>
      <c r="EC46" s="393"/>
      <c r="ED46" s="393"/>
      <c r="EE46" s="393"/>
      <c r="EF46" s="393"/>
      <c r="EG46" s="393"/>
      <c r="EH46" s="393"/>
      <c r="EI46" s="393"/>
      <c r="EJ46" s="393"/>
      <c r="EK46" s="393"/>
      <c r="EL46" s="393"/>
      <c r="EM46" s="393"/>
      <c r="EN46" s="393"/>
      <c r="EO46" s="393"/>
      <c r="EP46" s="393"/>
      <c r="EQ46" s="393"/>
      <c r="ER46" s="393"/>
      <c r="ES46" s="393"/>
      <c r="ET46" s="393"/>
      <c r="EU46" s="393"/>
      <c r="EV46" s="393"/>
      <c r="EW46" s="393"/>
      <c r="EX46" s="393"/>
      <c r="EY46" s="393"/>
      <c r="EZ46" s="393"/>
      <c r="FA46" s="393"/>
      <c r="FB46" s="393"/>
      <c r="FC46" s="393"/>
      <c r="FD46" s="393"/>
      <c r="FE46" s="393"/>
      <c r="FF46" s="393"/>
      <c r="FG46" s="393"/>
      <c r="FH46" s="393"/>
      <c r="FI46" s="393"/>
      <c r="FJ46" s="393"/>
      <c r="FK46" s="393"/>
      <c r="FL46" s="393"/>
      <c r="FM46" s="393"/>
      <c r="FN46" s="393"/>
      <c r="FO46" s="393"/>
      <c r="FP46" s="393"/>
      <c r="FQ46" s="393"/>
      <c r="FR46" s="393"/>
      <c r="FS46" s="393"/>
      <c r="FT46" s="393"/>
      <c r="FU46" s="393"/>
      <c r="FV46" s="393"/>
      <c r="FW46" s="393"/>
      <c r="FX46" s="393"/>
      <c r="FY46" s="393"/>
      <c r="FZ46" s="393"/>
      <c r="GA46" s="393"/>
      <c r="GB46" s="393"/>
      <c r="GC46" s="393"/>
      <c r="GD46" s="393"/>
      <c r="GE46" s="393"/>
      <c r="GF46" s="393"/>
      <c r="GG46" s="393"/>
      <c r="GH46" s="393"/>
      <c r="GI46" s="393"/>
      <c r="GJ46" s="393"/>
      <c r="GK46" s="393"/>
      <c r="GL46" s="393"/>
      <c r="GM46" s="393"/>
      <c r="GN46" s="393"/>
      <c r="GO46" s="393"/>
      <c r="GP46" s="393"/>
      <c r="GQ46" s="393"/>
      <c r="GR46" s="393"/>
      <c r="GS46" s="393"/>
      <c r="GT46" s="393"/>
      <c r="GU46" s="393"/>
      <c r="GV46" s="393"/>
      <c r="GW46" s="393"/>
      <c r="GX46" s="393"/>
      <c r="GY46" s="393"/>
      <c r="GZ46" s="393"/>
      <c r="HA46" s="393"/>
      <c r="HB46" s="393"/>
      <c r="HC46" s="393"/>
      <c r="HD46" s="393"/>
    </row>
    <row r="47" spans="1:212" x14ac:dyDescent="0.2">
      <c r="B47" s="33"/>
      <c r="C47" s="33"/>
      <c r="D47" s="33"/>
      <c r="H47" s="38"/>
      <c r="Y47" s="393"/>
      <c r="Z47" s="393"/>
      <c r="AA47" s="393"/>
      <c r="AB47" s="393"/>
      <c r="AC47" s="393"/>
      <c r="AD47" s="393"/>
      <c r="AE47" s="393"/>
      <c r="AF47" s="393"/>
      <c r="AG47" s="393"/>
      <c r="AH47" s="393"/>
      <c r="AI47" s="393"/>
      <c r="AJ47" s="393"/>
      <c r="AK47" s="393"/>
      <c r="AL47" s="393"/>
      <c r="AM47" s="393"/>
      <c r="AN47" s="393"/>
      <c r="AO47" s="393"/>
      <c r="AP47" s="393"/>
      <c r="AQ47" s="393"/>
      <c r="AR47" s="393"/>
      <c r="AS47" s="393"/>
      <c r="AT47" s="393"/>
      <c r="AU47" s="393"/>
      <c r="AV47" s="393"/>
      <c r="AW47" s="393"/>
      <c r="AX47" s="393"/>
      <c r="AY47" s="393"/>
      <c r="AZ47" s="393"/>
      <c r="BA47" s="393"/>
      <c r="BB47" s="393"/>
      <c r="BC47" s="393"/>
      <c r="BD47" s="393"/>
      <c r="BE47" s="393"/>
      <c r="BF47" s="393"/>
      <c r="BG47" s="393"/>
      <c r="BH47" s="393"/>
      <c r="BI47" s="393"/>
      <c r="BJ47" s="393"/>
      <c r="BK47" s="393"/>
      <c r="BL47" s="393"/>
      <c r="BM47" s="393"/>
      <c r="BN47" s="393"/>
      <c r="BO47" s="393"/>
      <c r="BP47" s="393"/>
      <c r="BQ47" s="393"/>
      <c r="BR47" s="393"/>
      <c r="BS47" s="393"/>
      <c r="BT47" s="393"/>
      <c r="BU47" s="393"/>
      <c r="BV47" s="393"/>
      <c r="BW47" s="393"/>
      <c r="BX47" s="393"/>
      <c r="BY47" s="393"/>
      <c r="BZ47" s="393"/>
      <c r="CA47" s="393"/>
      <c r="CB47" s="393"/>
      <c r="CC47" s="393"/>
      <c r="CD47" s="393"/>
      <c r="CE47" s="393"/>
      <c r="CF47" s="393"/>
      <c r="CG47" s="393"/>
      <c r="CH47" s="393"/>
      <c r="CI47" s="393"/>
      <c r="CJ47" s="393"/>
      <c r="CK47" s="393"/>
      <c r="CL47" s="393"/>
      <c r="CM47" s="393"/>
      <c r="CN47" s="393"/>
      <c r="CO47" s="393"/>
      <c r="CP47" s="393"/>
      <c r="CQ47" s="393"/>
      <c r="CR47" s="393"/>
      <c r="CS47" s="393"/>
      <c r="CT47" s="393"/>
      <c r="CU47" s="393"/>
      <c r="CV47" s="393"/>
      <c r="CW47" s="393"/>
      <c r="CX47" s="393"/>
      <c r="CY47" s="393"/>
      <c r="CZ47" s="393"/>
      <c r="DA47" s="393"/>
      <c r="DB47" s="393"/>
      <c r="DC47" s="393"/>
      <c r="DD47" s="393"/>
      <c r="DE47" s="393"/>
      <c r="DF47" s="393"/>
      <c r="DG47" s="393"/>
      <c r="DH47" s="393"/>
      <c r="DI47" s="393"/>
      <c r="DJ47" s="393"/>
      <c r="DK47" s="393"/>
      <c r="DL47" s="393"/>
      <c r="DM47" s="393"/>
      <c r="DN47" s="393"/>
      <c r="DO47" s="393"/>
      <c r="DP47" s="393"/>
      <c r="DQ47" s="393"/>
      <c r="DR47" s="393"/>
      <c r="DS47" s="393"/>
      <c r="DT47" s="393"/>
      <c r="DU47" s="393"/>
      <c r="DV47" s="393"/>
      <c r="DW47" s="393"/>
      <c r="DX47" s="393"/>
      <c r="DY47" s="393"/>
      <c r="DZ47" s="393"/>
      <c r="EA47" s="393"/>
      <c r="EB47" s="393"/>
      <c r="EC47" s="393"/>
      <c r="ED47" s="393"/>
      <c r="EE47" s="393"/>
      <c r="EF47" s="393"/>
      <c r="EG47" s="393"/>
      <c r="EH47" s="393"/>
      <c r="EI47" s="393"/>
      <c r="EJ47" s="393"/>
      <c r="EK47" s="393"/>
      <c r="EL47" s="393"/>
      <c r="EM47" s="393"/>
      <c r="EN47" s="393"/>
      <c r="EO47" s="393"/>
      <c r="EP47" s="393"/>
      <c r="EQ47" s="393"/>
      <c r="ER47" s="393"/>
      <c r="ES47" s="393"/>
      <c r="ET47" s="393"/>
      <c r="EU47" s="393"/>
      <c r="EV47" s="393"/>
      <c r="EW47" s="393"/>
      <c r="EX47" s="393"/>
      <c r="EY47" s="393"/>
      <c r="EZ47" s="393"/>
      <c r="FA47" s="393"/>
      <c r="FB47" s="393"/>
      <c r="FC47" s="393"/>
      <c r="FD47" s="393"/>
      <c r="FE47" s="393"/>
      <c r="FF47" s="393"/>
      <c r="FG47" s="393"/>
      <c r="FH47" s="393"/>
      <c r="FI47" s="393"/>
      <c r="FJ47" s="393"/>
      <c r="FK47" s="393"/>
      <c r="FL47" s="393"/>
      <c r="FM47" s="393"/>
      <c r="FN47" s="393"/>
      <c r="FO47" s="393"/>
      <c r="FP47" s="393"/>
      <c r="FQ47" s="393"/>
      <c r="FR47" s="393"/>
      <c r="FS47" s="393"/>
      <c r="FT47" s="393"/>
      <c r="FU47" s="393"/>
      <c r="FV47" s="393"/>
      <c r="FW47" s="393"/>
      <c r="FX47" s="393"/>
      <c r="FY47" s="393"/>
      <c r="FZ47" s="393"/>
      <c r="GA47" s="393"/>
      <c r="GB47" s="393"/>
      <c r="GC47" s="393"/>
      <c r="GD47" s="393"/>
      <c r="GE47" s="393"/>
      <c r="GF47" s="393"/>
      <c r="GG47" s="393"/>
      <c r="GH47" s="393"/>
      <c r="GI47" s="393"/>
      <c r="GJ47" s="393"/>
      <c r="GK47" s="393"/>
      <c r="GL47" s="393"/>
      <c r="GM47" s="393"/>
      <c r="GN47" s="393"/>
      <c r="GO47" s="393"/>
      <c r="GP47" s="393"/>
      <c r="GQ47" s="393"/>
      <c r="GR47" s="393"/>
      <c r="GS47" s="393"/>
      <c r="GT47" s="393"/>
      <c r="GU47" s="393"/>
      <c r="GV47" s="393"/>
      <c r="GW47" s="393"/>
      <c r="GX47" s="393"/>
      <c r="GY47" s="393"/>
      <c r="GZ47" s="393"/>
      <c r="HA47" s="393"/>
      <c r="HB47" s="393"/>
      <c r="HC47" s="393"/>
      <c r="HD47" s="393"/>
    </row>
    <row r="48" spans="1:212" x14ac:dyDescent="0.2">
      <c r="B48" s="33"/>
      <c r="C48" s="33"/>
      <c r="D48" s="33"/>
      <c r="H48" s="38"/>
      <c r="Y48" s="393"/>
      <c r="Z48" s="393"/>
      <c r="AA48" s="393"/>
      <c r="AB48" s="393"/>
      <c r="AC48" s="393"/>
      <c r="AD48" s="393"/>
      <c r="AE48" s="393"/>
      <c r="AF48" s="393"/>
      <c r="AG48" s="393"/>
      <c r="AH48" s="393"/>
      <c r="AI48" s="393"/>
      <c r="AJ48" s="393"/>
      <c r="AK48" s="393"/>
      <c r="AL48" s="393"/>
      <c r="AM48" s="393"/>
      <c r="AN48" s="393"/>
      <c r="AO48" s="393"/>
      <c r="AP48" s="393"/>
      <c r="AQ48" s="393"/>
      <c r="AR48" s="393"/>
      <c r="AS48" s="393"/>
      <c r="AT48" s="393"/>
      <c r="AU48" s="393"/>
      <c r="AV48" s="393"/>
      <c r="AW48" s="393"/>
      <c r="AX48" s="393"/>
      <c r="AY48" s="393"/>
      <c r="AZ48" s="393"/>
      <c r="BA48" s="393"/>
      <c r="BB48" s="393"/>
      <c r="BC48" s="393"/>
      <c r="BD48" s="393"/>
      <c r="BE48" s="393"/>
      <c r="BF48" s="393"/>
      <c r="BG48" s="393"/>
      <c r="BH48" s="393"/>
      <c r="BI48" s="393"/>
      <c r="BJ48" s="393"/>
      <c r="BK48" s="393"/>
      <c r="BL48" s="393"/>
      <c r="BM48" s="393"/>
      <c r="BN48" s="393"/>
      <c r="BO48" s="393"/>
      <c r="BP48" s="393"/>
      <c r="BQ48" s="393"/>
      <c r="BR48" s="393"/>
      <c r="BS48" s="393"/>
      <c r="BT48" s="393"/>
      <c r="BU48" s="393"/>
      <c r="BV48" s="393"/>
      <c r="BW48" s="393"/>
      <c r="BX48" s="393"/>
      <c r="BY48" s="393"/>
      <c r="BZ48" s="393"/>
      <c r="CA48" s="393"/>
      <c r="CB48" s="393"/>
      <c r="CC48" s="393"/>
      <c r="CD48" s="393"/>
      <c r="CE48" s="393"/>
      <c r="CF48" s="393"/>
      <c r="CG48" s="393"/>
      <c r="CH48" s="393"/>
      <c r="CI48" s="393"/>
      <c r="CJ48" s="393"/>
      <c r="CK48" s="393"/>
      <c r="CL48" s="393"/>
      <c r="CM48" s="393"/>
      <c r="CN48" s="393"/>
      <c r="CO48" s="393"/>
      <c r="CP48" s="393"/>
      <c r="CQ48" s="393"/>
      <c r="CR48" s="393"/>
      <c r="CS48" s="393"/>
      <c r="CT48" s="393"/>
      <c r="CU48" s="393"/>
      <c r="CV48" s="393"/>
      <c r="CW48" s="393"/>
      <c r="CX48" s="393"/>
      <c r="CY48" s="393"/>
      <c r="CZ48" s="393"/>
      <c r="DA48" s="393"/>
      <c r="DB48" s="393"/>
      <c r="DC48" s="393"/>
      <c r="DD48" s="393"/>
      <c r="DE48" s="393"/>
      <c r="DF48" s="393"/>
      <c r="DG48" s="393"/>
      <c r="DH48" s="393"/>
      <c r="DI48" s="393"/>
      <c r="DJ48" s="393"/>
      <c r="DK48" s="393"/>
      <c r="DL48" s="393"/>
      <c r="DM48" s="393"/>
      <c r="DN48" s="393"/>
      <c r="DO48" s="393"/>
      <c r="DP48" s="393"/>
      <c r="DQ48" s="393"/>
      <c r="DR48" s="393"/>
      <c r="DS48" s="393"/>
      <c r="DT48" s="393"/>
      <c r="DU48" s="393"/>
      <c r="DV48" s="393"/>
      <c r="DW48" s="393"/>
      <c r="DX48" s="393"/>
      <c r="DY48" s="393"/>
      <c r="DZ48" s="393"/>
      <c r="EA48" s="393"/>
      <c r="EB48" s="393"/>
      <c r="EC48" s="393"/>
      <c r="ED48" s="393"/>
      <c r="EE48" s="393"/>
      <c r="EF48" s="393"/>
      <c r="EG48" s="393"/>
      <c r="EH48" s="393"/>
      <c r="EI48" s="393"/>
      <c r="EJ48" s="393"/>
      <c r="EK48" s="393"/>
      <c r="EL48" s="393"/>
      <c r="EM48" s="393"/>
      <c r="EN48" s="393"/>
      <c r="EO48" s="393"/>
      <c r="EP48" s="393"/>
      <c r="EQ48" s="393"/>
      <c r="ER48" s="393"/>
      <c r="ES48" s="393"/>
      <c r="ET48" s="393"/>
      <c r="EU48" s="393"/>
      <c r="EV48" s="393"/>
      <c r="EW48" s="393"/>
      <c r="EX48" s="393"/>
      <c r="EY48" s="393"/>
      <c r="EZ48" s="393"/>
      <c r="FA48" s="393"/>
      <c r="FB48" s="393"/>
      <c r="FC48" s="393"/>
      <c r="FD48" s="393"/>
      <c r="FE48" s="393"/>
      <c r="FF48" s="393"/>
      <c r="FG48" s="393"/>
      <c r="FH48" s="393"/>
      <c r="FI48" s="393"/>
      <c r="FJ48" s="393"/>
      <c r="FK48" s="393"/>
      <c r="FL48" s="393"/>
      <c r="FM48" s="393"/>
      <c r="FN48" s="393"/>
      <c r="FO48" s="393"/>
      <c r="FP48" s="393"/>
      <c r="FQ48" s="393"/>
      <c r="FR48" s="393"/>
      <c r="FS48" s="393"/>
      <c r="FT48" s="393"/>
      <c r="FU48" s="393"/>
      <c r="FV48" s="393"/>
      <c r="FW48" s="393"/>
      <c r="FX48" s="393"/>
      <c r="FY48" s="393"/>
      <c r="FZ48" s="393"/>
      <c r="GA48" s="393"/>
      <c r="GB48" s="393"/>
      <c r="GC48" s="393"/>
      <c r="GD48" s="393"/>
      <c r="GE48" s="393"/>
      <c r="GF48" s="393"/>
      <c r="GG48" s="393"/>
      <c r="GH48" s="393"/>
      <c r="GI48" s="393"/>
      <c r="GJ48" s="393"/>
      <c r="GK48" s="393"/>
      <c r="GL48" s="393"/>
      <c r="GM48" s="393"/>
      <c r="GN48" s="393"/>
      <c r="GO48" s="393"/>
      <c r="GP48" s="393"/>
      <c r="GQ48" s="393"/>
      <c r="GR48" s="393"/>
      <c r="GS48" s="393"/>
      <c r="GT48" s="393"/>
      <c r="GU48" s="393"/>
      <c r="GV48" s="393"/>
      <c r="GW48" s="393"/>
      <c r="GX48" s="393"/>
      <c r="GY48" s="393"/>
      <c r="GZ48" s="393"/>
      <c r="HA48" s="393"/>
      <c r="HB48" s="393"/>
      <c r="HC48" s="393"/>
      <c r="HD48" s="393"/>
    </row>
    <row r="49" spans="2:212" x14ac:dyDescent="0.2">
      <c r="B49" s="33"/>
      <c r="C49" s="33"/>
      <c r="D49" s="33"/>
      <c r="H49" s="38"/>
      <c r="Y49" s="393"/>
      <c r="Z49" s="393"/>
      <c r="AA49" s="393"/>
      <c r="AB49" s="393"/>
      <c r="AC49" s="393"/>
      <c r="AD49" s="393"/>
      <c r="AE49" s="393"/>
      <c r="AF49" s="393"/>
      <c r="AG49" s="393"/>
      <c r="AH49" s="393"/>
      <c r="AI49" s="393"/>
      <c r="AJ49" s="393"/>
      <c r="AK49" s="393"/>
      <c r="AL49" s="393"/>
      <c r="AM49" s="393"/>
      <c r="AN49" s="393"/>
      <c r="AO49" s="393"/>
      <c r="AP49" s="393"/>
      <c r="AQ49" s="393"/>
      <c r="AR49" s="393"/>
      <c r="AS49" s="393"/>
      <c r="AT49" s="393"/>
      <c r="AU49" s="393"/>
      <c r="AV49" s="393"/>
      <c r="AW49" s="393"/>
      <c r="AX49" s="393"/>
      <c r="AY49" s="393"/>
      <c r="AZ49" s="393"/>
      <c r="BA49" s="393"/>
      <c r="BB49" s="393"/>
      <c r="BC49" s="393"/>
      <c r="BD49" s="393"/>
      <c r="BE49" s="393"/>
      <c r="BF49" s="393"/>
      <c r="BG49" s="393"/>
      <c r="BH49" s="393"/>
      <c r="BI49" s="393"/>
      <c r="BJ49" s="393"/>
      <c r="BK49" s="393"/>
      <c r="BL49" s="393"/>
      <c r="BM49" s="393"/>
      <c r="BN49" s="393"/>
      <c r="BO49" s="393"/>
      <c r="BP49" s="393"/>
      <c r="BQ49" s="393"/>
      <c r="BR49" s="393"/>
      <c r="BS49" s="393"/>
      <c r="BT49" s="393"/>
      <c r="BU49" s="393"/>
      <c r="BV49" s="393"/>
      <c r="BW49" s="393"/>
      <c r="BX49" s="393"/>
      <c r="BY49" s="393"/>
      <c r="BZ49" s="393"/>
      <c r="CA49" s="393"/>
      <c r="CB49" s="393"/>
      <c r="CC49" s="393"/>
      <c r="CD49" s="393"/>
      <c r="CE49" s="393"/>
      <c r="CF49" s="393"/>
      <c r="CG49" s="393"/>
      <c r="CH49" s="393"/>
      <c r="CI49" s="393"/>
      <c r="CJ49" s="393"/>
      <c r="CK49" s="393"/>
      <c r="CL49" s="393"/>
      <c r="CM49" s="393"/>
      <c r="CN49" s="393"/>
      <c r="CO49" s="393"/>
      <c r="CP49" s="393"/>
      <c r="CQ49" s="393"/>
      <c r="CR49" s="393"/>
      <c r="CS49" s="393"/>
      <c r="CT49" s="393"/>
      <c r="CU49" s="393"/>
      <c r="CV49" s="393"/>
      <c r="CW49" s="393"/>
      <c r="CX49" s="393"/>
      <c r="CY49" s="393"/>
      <c r="CZ49" s="393"/>
      <c r="DA49" s="393"/>
      <c r="DB49" s="393"/>
      <c r="DC49" s="393"/>
      <c r="DD49" s="393"/>
      <c r="DE49" s="393"/>
      <c r="DF49" s="393"/>
      <c r="DG49" s="393"/>
      <c r="DH49" s="393"/>
      <c r="DI49" s="393"/>
      <c r="DJ49" s="393"/>
      <c r="DK49" s="393"/>
      <c r="DL49" s="393"/>
      <c r="DM49" s="393"/>
      <c r="DN49" s="393"/>
      <c r="DO49" s="393"/>
      <c r="DP49" s="393"/>
      <c r="DQ49" s="393"/>
      <c r="DR49" s="393"/>
      <c r="DS49" s="393"/>
      <c r="DT49" s="393"/>
      <c r="DU49" s="393"/>
      <c r="DV49" s="393"/>
      <c r="DW49" s="393"/>
      <c r="DX49" s="393"/>
      <c r="DY49" s="393"/>
      <c r="DZ49" s="393"/>
      <c r="EA49" s="393"/>
      <c r="EB49" s="393"/>
      <c r="EC49" s="393"/>
      <c r="ED49" s="393"/>
      <c r="EE49" s="393"/>
      <c r="EF49" s="393"/>
      <c r="EG49" s="393"/>
      <c r="EH49" s="393"/>
      <c r="EI49" s="393"/>
      <c r="EJ49" s="393"/>
      <c r="EK49" s="393"/>
      <c r="EL49" s="393"/>
      <c r="EM49" s="393"/>
      <c r="EN49" s="393"/>
      <c r="EO49" s="393"/>
      <c r="EP49" s="393"/>
      <c r="EQ49" s="393"/>
      <c r="ER49" s="393"/>
      <c r="ES49" s="393"/>
      <c r="ET49" s="393"/>
      <c r="EU49" s="393"/>
      <c r="EV49" s="393"/>
      <c r="EW49" s="393"/>
      <c r="EX49" s="393"/>
      <c r="EY49" s="393"/>
      <c r="EZ49" s="393"/>
      <c r="FA49" s="393"/>
      <c r="FB49" s="393"/>
      <c r="FC49" s="393"/>
      <c r="FD49" s="393"/>
      <c r="FE49" s="393"/>
      <c r="FF49" s="393"/>
      <c r="FG49" s="393"/>
      <c r="FH49" s="393"/>
      <c r="FI49" s="393"/>
      <c r="FJ49" s="393"/>
      <c r="FK49" s="393"/>
      <c r="FL49" s="393"/>
      <c r="FM49" s="393"/>
      <c r="FN49" s="393"/>
      <c r="FO49" s="393"/>
      <c r="FP49" s="393"/>
      <c r="FQ49" s="393"/>
      <c r="FR49" s="393"/>
      <c r="FS49" s="393"/>
      <c r="FT49" s="393"/>
      <c r="FU49" s="393"/>
      <c r="FV49" s="393"/>
      <c r="FW49" s="393"/>
      <c r="FX49" s="393"/>
      <c r="FY49" s="393"/>
      <c r="FZ49" s="393"/>
      <c r="GA49" s="393"/>
      <c r="GB49" s="393"/>
      <c r="GC49" s="393"/>
      <c r="GD49" s="393"/>
      <c r="GE49" s="393"/>
      <c r="GF49" s="393"/>
      <c r="GG49" s="393"/>
      <c r="GH49" s="393"/>
      <c r="GI49" s="393"/>
      <c r="GJ49" s="393"/>
      <c r="GK49" s="393"/>
      <c r="GL49" s="393"/>
      <c r="GM49" s="393"/>
      <c r="GN49" s="393"/>
      <c r="GO49" s="393"/>
      <c r="GP49" s="393"/>
      <c r="GQ49" s="393"/>
      <c r="GR49" s="393"/>
      <c r="GS49" s="393"/>
      <c r="GT49" s="393"/>
      <c r="GU49" s="393"/>
      <c r="GV49" s="393"/>
      <c r="GW49" s="393"/>
      <c r="GX49" s="393"/>
      <c r="GY49" s="393"/>
      <c r="GZ49" s="393"/>
      <c r="HA49" s="393"/>
      <c r="HB49" s="393"/>
      <c r="HC49" s="393"/>
      <c r="HD49" s="393"/>
    </row>
    <row r="50" spans="2:212" x14ac:dyDescent="0.2">
      <c r="B50" s="33"/>
      <c r="C50" s="33"/>
      <c r="D50" s="33"/>
      <c r="H50" s="38"/>
      <c r="Y50" s="393"/>
      <c r="Z50" s="393"/>
      <c r="AA50" s="393"/>
      <c r="AB50" s="393"/>
      <c r="AC50" s="393"/>
      <c r="AD50" s="393"/>
      <c r="AE50" s="393"/>
      <c r="AF50" s="393"/>
      <c r="AG50" s="393"/>
      <c r="AH50" s="393"/>
      <c r="AI50" s="393"/>
      <c r="AJ50" s="393"/>
      <c r="AK50" s="393"/>
      <c r="AL50" s="393"/>
      <c r="AM50" s="393"/>
      <c r="AN50" s="393"/>
      <c r="AO50" s="393"/>
      <c r="AP50" s="393"/>
      <c r="AQ50" s="393"/>
      <c r="AR50" s="393"/>
      <c r="AS50" s="393"/>
      <c r="AT50" s="393"/>
      <c r="AU50" s="393"/>
      <c r="AV50" s="393"/>
      <c r="AW50" s="393"/>
      <c r="AX50" s="393"/>
      <c r="AY50" s="393"/>
      <c r="AZ50" s="393"/>
      <c r="BA50" s="393"/>
      <c r="BB50" s="393"/>
      <c r="BC50" s="393"/>
      <c r="BD50" s="393"/>
      <c r="BE50" s="393"/>
      <c r="BF50" s="393"/>
      <c r="BG50" s="393"/>
      <c r="BH50" s="393"/>
      <c r="BI50" s="393"/>
      <c r="BJ50" s="393"/>
      <c r="BK50" s="393"/>
      <c r="BL50" s="393"/>
      <c r="BM50" s="393"/>
      <c r="BN50" s="393"/>
      <c r="BO50" s="393"/>
      <c r="BP50" s="393"/>
      <c r="BQ50" s="393"/>
      <c r="BR50" s="393"/>
      <c r="BS50" s="393"/>
      <c r="BT50" s="393"/>
      <c r="BU50" s="393"/>
      <c r="BV50" s="393"/>
      <c r="BW50" s="393"/>
      <c r="BX50" s="393"/>
      <c r="BY50" s="393"/>
      <c r="BZ50" s="393"/>
      <c r="CA50" s="393"/>
      <c r="CB50" s="393"/>
      <c r="CC50" s="393"/>
      <c r="CD50" s="393"/>
      <c r="CE50" s="393"/>
      <c r="CF50" s="393"/>
      <c r="CG50" s="393"/>
      <c r="CH50" s="393"/>
      <c r="CI50" s="393"/>
      <c r="CJ50" s="393"/>
      <c r="CK50" s="393"/>
      <c r="CL50" s="393"/>
      <c r="CM50" s="393"/>
      <c r="CN50" s="393"/>
      <c r="CO50" s="393"/>
      <c r="CP50" s="393"/>
      <c r="CQ50" s="393"/>
      <c r="CR50" s="393"/>
      <c r="CS50" s="393"/>
      <c r="CT50" s="393"/>
      <c r="CU50" s="393"/>
      <c r="CV50" s="393"/>
      <c r="CW50" s="393"/>
      <c r="CX50" s="393"/>
      <c r="CY50" s="393"/>
      <c r="CZ50" s="393"/>
      <c r="DA50" s="393"/>
      <c r="DB50" s="393"/>
      <c r="DC50" s="393"/>
      <c r="DD50" s="393"/>
      <c r="DE50" s="393"/>
      <c r="DF50" s="393"/>
      <c r="DG50" s="393"/>
      <c r="DH50" s="393"/>
      <c r="DI50" s="393"/>
      <c r="DJ50" s="393"/>
      <c r="DK50" s="393"/>
      <c r="DL50" s="393"/>
      <c r="DM50" s="393"/>
      <c r="DN50" s="393"/>
      <c r="DO50" s="393"/>
      <c r="DP50" s="393"/>
      <c r="DQ50" s="393"/>
      <c r="DR50" s="393"/>
      <c r="DS50" s="393"/>
      <c r="DT50" s="393"/>
      <c r="DU50" s="393"/>
      <c r="DV50" s="393"/>
      <c r="DW50" s="393"/>
      <c r="DX50" s="393"/>
      <c r="DY50" s="393"/>
      <c r="DZ50" s="393"/>
      <c r="EA50" s="393"/>
      <c r="EB50" s="393"/>
      <c r="EC50" s="393"/>
      <c r="ED50" s="393"/>
      <c r="EE50" s="393"/>
      <c r="EF50" s="393"/>
      <c r="EG50" s="393"/>
      <c r="EH50" s="393"/>
      <c r="EI50" s="393"/>
      <c r="EJ50" s="393"/>
      <c r="EK50" s="393"/>
      <c r="EL50" s="393"/>
      <c r="EM50" s="393"/>
      <c r="EN50" s="393"/>
      <c r="EO50" s="393"/>
      <c r="EP50" s="393"/>
      <c r="EQ50" s="393"/>
      <c r="ER50" s="393"/>
      <c r="ES50" s="393"/>
      <c r="ET50" s="393"/>
      <c r="EU50" s="393"/>
      <c r="EV50" s="393"/>
      <c r="EW50" s="393"/>
      <c r="EX50" s="393"/>
      <c r="EY50" s="393"/>
      <c r="EZ50" s="393"/>
      <c r="FA50" s="393"/>
      <c r="FB50" s="393"/>
      <c r="FC50" s="393"/>
      <c r="FD50" s="393"/>
      <c r="FE50" s="393"/>
      <c r="FF50" s="393"/>
      <c r="FG50" s="393"/>
      <c r="FH50" s="393"/>
      <c r="FI50" s="393"/>
      <c r="FJ50" s="393"/>
      <c r="FK50" s="393"/>
      <c r="FL50" s="393"/>
      <c r="FM50" s="393"/>
      <c r="FN50" s="393"/>
      <c r="FO50" s="393"/>
      <c r="FP50" s="393"/>
      <c r="FQ50" s="393"/>
      <c r="FR50" s="393"/>
      <c r="FS50" s="393"/>
      <c r="FT50" s="393"/>
      <c r="FU50" s="393"/>
      <c r="FV50" s="393"/>
      <c r="FW50" s="393"/>
      <c r="FX50" s="393"/>
      <c r="FY50" s="393"/>
      <c r="FZ50" s="393"/>
      <c r="GA50" s="393"/>
      <c r="GB50" s="393"/>
      <c r="GC50" s="393"/>
      <c r="GD50" s="393"/>
      <c r="GE50" s="393"/>
      <c r="GF50" s="393"/>
      <c r="GG50" s="393"/>
      <c r="GH50" s="393"/>
      <c r="GI50" s="393"/>
      <c r="GJ50" s="393"/>
      <c r="GK50" s="393"/>
      <c r="GL50" s="393"/>
      <c r="GM50" s="393"/>
      <c r="GN50" s="393"/>
      <c r="GO50" s="393"/>
      <c r="GP50" s="393"/>
      <c r="GQ50" s="393"/>
      <c r="GR50" s="393"/>
      <c r="GS50" s="393"/>
      <c r="GT50" s="393"/>
      <c r="GU50" s="393"/>
      <c r="GV50" s="393"/>
      <c r="GW50" s="393"/>
      <c r="GX50" s="393"/>
      <c r="GY50" s="393"/>
      <c r="GZ50" s="393"/>
      <c r="HA50" s="393"/>
      <c r="HB50" s="393"/>
      <c r="HC50" s="393"/>
      <c r="HD50" s="393"/>
    </row>
    <row r="51" spans="2:212" x14ac:dyDescent="0.2">
      <c r="B51" s="33"/>
      <c r="C51" s="33"/>
      <c r="D51" s="33"/>
      <c r="H51" s="38"/>
      <c r="Y51" s="393"/>
      <c r="Z51" s="393"/>
      <c r="AA51" s="393"/>
      <c r="AB51" s="393"/>
      <c r="AC51" s="393"/>
      <c r="AD51" s="393"/>
      <c r="AE51" s="393"/>
      <c r="AF51" s="393"/>
      <c r="AG51" s="393"/>
      <c r="AH51" s="393"/>
      <c r="AI51" s="393"/>
      <c r="AJ51" s="393"/>
      <c r="AK51" s="393"/>
      <c r="AL51" s="393"/>
      <c r="AM51" s="393"/>
      <c r="AN51" s="393"/>
      <c r="AO51" s="393"/>
      <c r="AP51" s="393"/>
      <c r="AQ51" s="393"/>
      <c r="AR51" s="393"/>
      <c r="AS51" s="393"/>
      <c r="AT51" s="393"/>
      <c r="AU51" s="393"/>
      <c r="AV51" s="393"/>
      <c r="AW51" s="393"/>
      <c r="AX51" s="393"/>
      <c r="AY51" s="393"/>
      <c r="AZ51" s="393"/>
      <c r="BA51" s="393"/>
      <c r="BB51" s="393"/>
      <c r="BC51" s="393"/>
      <c r="BD51" s="393"/>
      <c r="BE51" s="393"/>
      <c r="BF51" s="393"/>
      <c r="BG51" s="393"/>
      <c r="BH51" s="393"/>
      <c r="BI51" s="393"/>
      <c r="BJ51" s="393"/>
      <c r="BK51" s="393"/>
      <c r="BL51" s="393"/>
      <c r="BM51" s="393"/>
      <c r="BN51" s="393"/>
      <c r="BO51" s="393"/>
      <c r="BP51" s="393"/>
      <c r="BQ51" s="393"/>
      <c r="BR51" s="393"/>
      <c r="BS51" s="393"/>
      <c r="BT51" s="393"/>
      <c r="BU51" s="393"/>
      <c r="BV51" s="393"/>
      <c r="BW51" s="393"/>
      <c r="BX51" s="393"/>
      <c r="BY51" s="393"/>
      <c r="BZ51" s="393"/>
      <c r="CA51" s="393"/>
      <c r="CB51" s="393"/>
      <c r="CC51" s="393"/>
      <c r="CD51" s="393"/>
      <c r="CE51" s="393"/>
      <c r="CF51" s="393"/>
      <c r="CG51" s="393"/>
      <c r="CH51" s="393"/>
      <c r="CI51" s="393"/>
      <c r="CJ51" s="393"/>
      <c r="CK51" s="393"/>
      <c r="CL51" s="393"/>
      <c r="CM51" s="393"/>
      <c r="CN51" s="393"/>
      <c r="CO51" s="393"/>
      <c r="CP51" s="393"/>
      <c r="CQ51" s="393"/>
      <c r="CR51" s="393"/>
      <c r="CS51" s="393"/>
      <c r="CT51" s="393"/>
      <c r="CU51" s="393"/>
      <c r="CV51" s="393"/>
      <c r="CW51" s="393"/>
      <c r="CX51" s="393"/>
      <c r="CY51" s="393"/>
      <c r="CZ51" s="393"/>
      <c r="DA51" s="393"/>
      <c r="DB51" s="393"/>
      <c r="DC51" s="393"/>
      <c r="DD51" s="393"/>
      <c r="DE51" s="393"/>
      <c r="DF51" s="393"/>
      <c r="DG51" s="393"/>
      <c r="DH51" s="393"/>
      <c r="DI51" s="393"/>
      <c r="DJ51" s="393"/>
      <c r="DK51" s="393"/>
      <c r="DL51" s="393"/>
      <c r="DM51" s="393"/>
      <c r="DN51" s="393"/>
      <c r="DO51" s="393"/>
      <c r="DP51" s="393"/>
      <c r="DQ51" s="393"/>
      <c r="DR51" s="393"/>
      <c r="DS51" s="393"/>
      <c r="DT51" s="393"/>
      <c r="DU51" s="393"/>
      <c r="DV51" s="393"/>
      <c r="DW51" s="393"/>
      <c r="DX51" s="393"/>
      <c r="DY51" s="393"/>
      <c r="DZ51" s="393"/>
      <c r="EA51" s="393"/>
      <c r="EB51" s="393"/>
      <c r="EC51" s="393"/>
      <c r="ED51" s="393"/>
      <c r="EE51" s="393"/>
      <c r="EF51" s="393"/>
      <c r="EG51" s="393"/>
      <c r="EH51" s="393"/>
      <c r="EI51" s="393"/>
      <c r="EJ51" s="393"/>
      <c r="EK51" s="393"/>
      <c r="EL51" s="393"/>
      <c r="EM51" s="393"/>
      <c r="EN51" s="393"/>
      <c r="EO51" s="393"/>
      <c r="EP51" s="393"/>
      <c r="EQ51" s="393"/>
      <c r="ER51" s="393"/>
      <c r="ES51" s="393"/>
      <c r="ET51" s="393"/>
      <c r="EU51" s="393"/>
      <c r="EV51" s="393"/>
      <c r="EW51" s="393"/>
      <c r="EX51" s="393"/>
      <c r="EY51" s="393"/>
      <c r="EZ51" s="393"/>
      <c r="FA51" s="393"/>
      <c r="FB51" s="393"/>
      <c r="FC51" s="393"/>
      <c r="FD51" s="393"/>
      <c r="FE51" s="393"/>
      <c r="FF51" s="393"/>
      <c r="FG51" s="393"/>
      <c r="FH51" s="393"/>
      <c r="FI51" s="393"/>
      <c r="FJ51" s="393"/>
      <c r="FK51" s="393"/>
      <c r="FL51" s="393"/>
      <c r="FM51" s="393"/>
      <c r="FN51" s="393"/>
      <c r="FO51" s="393"/>
      <c r="FP51" s="393"/>
      <c r="FQ51" s="393"/>
      <c r="FR51" s="393"/>
      <c r="FS51" s="393"/>
      <c r="FT51" s="393"/>
      <c r="FU51" s="393"/>
      <c r="FV51" s="393"/>
      <c r="FW51" s="393"/>
      <c r="FX51" s="393"/>
      <c r="FY51" s="393"/>
      <c r="FZ51" s="393"/>
      <c r="GA51" s="393"/>
      <c r="GB51" s="393"/>
      <c r="GC51" s="393"/>
      <c r="GD51" s="393"/>
      <c r="GE51" s="393"/>
      <c r="GF51" s="393"/>
      <c r="GG51" s="393"/>
      <c r="GH51" s="393"/>
      <c r="GI51" s="393"/>
      <c r="GJ51" s="393"/>
      <c r="GK51" s="393"/>
      <c r="GL51" s="393"/>
      <c r="GM51" s="393"/>
      <c r="GN51" s="393"/>
      <c r="GO51" s="393"/>
      <c r="GP51" s="393"/>
      <c r="GQ51" s="393"/>
      <c r="GR51" s="393"/>
      <c r="GS51" s="393"/>
      <c r="GT51" s="393"/>
      <c r="GU51" s="393"/>
      <c r="GV51" s="393"/>
      <c r="GW51" s="393"/>
      <c r="GX51" s="393"/>
      <c r="GY51" s="393"/>
      <c r="GZ51" s="393"/>
      <c r="HA51" s="393"/>
      <c r="HB51" s="393"/>
      <c r="HC51" s="393"/>
      <c r="HD51" s="393"/>
    </row>
    <row r="52" spans="2:212" x14ac:dyDescent="0.2">
      <c r="B52" s="33"/>
      <c r="C52" s="33"/>
      <c r="D52" s="33"/>
      <c r="H52" s="38"/>
      <c r="Y52" s="393"/>
      <c r="Z52" s="393"/>
      <c r="AA52" s="393"/>
      <c r="AB52" s="393"/>
      <c r="AC52" s="393"/>
      <c r="AD52" s="393"/>
      <c r="AE52" s="393"/>
      <c r="AF52" s="393"/>
      <c r="AG52" s="393"/>
      <c r="AH52" s="393"/>
      <c r="AI52" s="393"/>
      <c r="AJ52" s="393"/>
      <c r="AK52" s="393"/>
      <c r="AL52" s="393"/>
      <c r="AM52" s="393"/>
      <c r="AN52" s="393"/>
      <c r="AO52" s="393"/>
      <c r="AP52" s="393"/>
      <c r="AQ52" s="393"/>
      <c r="AR52" s="393"/>
      <c r="AS52" s="393"/>
      <c r="AT52" s="393"/>
      <c r="AU52" s="393"/>
      <c r="AV52" s="393"/>
      <c r="AW52" s="393"/>
      <c r="AX52" s="393"/>
      <c r="AY52" s="393"/>
      <c r="AZ52" s="393"/>
      <c r="BA52" s="393"/>
      <c r="BB52" s="393"/>
      <c r="BC52" s="393"/>
      <c r="BD52" s="393"/>
      <c r="BE52" s="393"/>
      <c r="BF52" s="393"/>
      <c r="BG52" s="393"/>
      <c r="BH52" s="393"/>
      <c r="BI52" s="393"/>
      <c r="BJ52" s="393"/>
      <c r="BK52" s="393"/>
      <c r="BL52" s="393"/>
      <c r="BM52" s="393"/>
      <c r="BN52" s="393"/>
      <c r="BO52" s="393"/>
      <c r="BP52" s="393"/>
      <c r="BQ52" s="393"/>
      <c r="BR52" s="393"/>
      <c r="BS52" s="393"/>
      <c r="BT52" s="393"/>
      <c r="BU52" s="393"/>
      <c r="BV52" s="393"/>
      <c r="BW52" s="393"/>
      <c r="BX52" s="393"/>
      <c r="BY52" s="393"/>
      <c r="BZ52" s="393"/>
      <c r="CA52" s="393"/>
      <c r="CB52" s="393"/>
      <c r="CC52" s="393"/>
      <c r="CD52" s="393"/>
      <c r="CE52" s="393"/>
      <c r="CF52" s="393"/>
      <c r="CG52" s="393"/>
      <c r="CH52" s="393"/>
      <c r="CI52" s="393"/>
      <c r="CJ52" s="393"/>
      <c r="CK52" s="393"/>
      <c r="CL52" s="393"/>
      <c r="CM52" s="393"/>
      <c r="CN52" s="393"/>
      <c r="CO52" s="393"/>
      <c r="CP52" s="393"/>
      <c r="CQ52" s="393"/>
      <c r="CR52" s="393"/>
      <c r="CS52" s="393"/>
      <c r="CT52" s="393"/>
      <c r="CU52" s="393"/>
      <c r="CV52" s="393"/>
      <c r="CW52" s="393"/>
      <c r="CX52" s="393"/>
      <c r="CY52" s="393"/>
      <c r="CZ52" s="393"/>
      <c r="DA52" s="393"/>
      <c r="DB52" s="393"/>
      <c r="DC52" s="393"/>
      <c r="DD52" s="393"/>
      <c r="DE52" s="393"/>
      <c r="DF52" s="393"/>
      <c r="DG52" s="393"/>
      <c r="DH52" s="393"/>
      <c r="DI52" s="393"/>
      <c r="DJ52" s="393"/>
      <c r="DK52" s="393"/>
      <c r="DL52" s="393"/>
      <c r="DM52" s="393"/>
      <c r="DN52" s="393"/>
      <c r="DO52" s="393"/>
      <c r="DP52" s="393"/>
      <c r="DQ52" s="393"/>
      <c r="DR52" s="393"/>
      <c r="DS52" s="393"/>
      <c r="DT52" s="393"/>
      <c r="DU52" s="393"/>
      <c r="DV52" s="393"/>
      <c r="DW52" s="393"/>
      <c r="DX52" s="393"/>
      <c r="DY52" s="393"/>
      <c r="DZ52" s="393"/>
      <c r="EA52" s="393"/>
      <c r="EB52" s="393"/>
      <c r="EC52" s="393"/>
      <c r="ED52" s="393"/>
      <c r="EE52" s="393"/>
      <c r="EF52" s="393"/>
      <c r="EG52" s="393"/>
      <c r="EH52" s="393"/>
      <c r="EI52" s="393"/>
      <c r="EJ52" s="393"/>
      <c r="EK52" s="393"/>
      <c r="EL52" s="393"/>
      <c r="EM52" s="393"/>
      <c r="EN52" s="393"/>
      <c r="EO52" s="393"/>
      <c r="EP52" s="393"/>
      <c r="EQ52" s="393"/>
      <c r="ER52" s="393"/>
      <c r="ES52" s="393"/>
      <c r="ET52" s="393"/>
      <c r="EU52" s="393"/>
      <c r="EV52" s="393"/>
      <c r="EW52" s="393"/>
      <c r="EX52" s="393"/>
      <c r="EY52" s="393"/>
      <c r="EZ52" s="393"/>
      <c r="FA52" s="393"/>
      <c r="FB52" s="393"/>
      <c r="FC52" s="393"/>
      <c r="FD52" s="393"/>
      <c r="FE52" s="393"/>
      <c r="FF52" s="393"/>
      <c r="FG52" s="393"/>
      <c r="FH52" s="393"/>
      <c r="FI52" s="393"/>
      <c r="FJ52" s="393"/>
      <c r="FK52" s="393"/>
      <c r="FL52" s="393"/>
      <c r="FM52" s="393"/>
      <c r="FN52" s="393"/>
      <c r="FO52" s="393"/>
      <c r="FP52" s="393"/>
      <c r="FQ52" s="393"/>
      <c r="FR52" s="393"/>
      <c r="FS52" s="393"/>
      <c r="FT52" s="393"/>
      <c r="FU52" s="393"/>
      <c r="FV52" s="393"/>
      <c r="FW52" s="393"/>
      <c r="FX52" s="393"/>
      <c r="FY52" s="393"/>
      <c r="FZ52" s="393"/>
      <c r="GA52" s="393"/>
      <c r="GB52" s="393"/>
      <c r="GC52" s="393"/>
      <c r="GD52" s="393"/>
      <c r="GE52" s="393"/>
      <c r="GF52" s="393"/>
      <c r="GG52" s="393"/>
      <c r="GH52" s="393"/>
      <c r="GI52" s="393"/>
      <c r="GJ52" s="393"/>
      <c r="GK52" s="393"/>
      <c r="GL52" s="393"/>
      <c r="GM52" s="393"/>
      <c r="GN52" s="393"/>
      <c r="GO52" s="393"/>
      <c r="GP52" s="393"/>
      <c r="GQ52" s="393"/>
      <c r="GR52" s="393"/>
      <c r="GS52" s="393"/>
      <c r="GT52" s="393"/>
      <c r="GU52" s="393"/>
      <c r="GV52" s="393"/>
      <c r="GW52" s="393"/>
      <c r="GX52" s="393"/>
      <c r="GY52" s="393"/>
      <c r="GZ52" s="393"/>
      <c r="HA52" s="393"/>
      <c r="HB52" s="393"/>
      <c r="HC52" s="393"/>
      <c r="HD52" s="393"/>
    </row>
    <row r="53" spans="2:212" x14ac:dyDescent="0.2">
      <c r="B53" s="33"/>
      <c r="C53" s="33"/>
      <c r="D53" s="33"/>
      <c r="H53" s="38"/>
      <c r="Y53" s="393"/>
      <c r="Z53" s="393"/>
      <c r="AA53" s="393"/>
      <c r="AB53" s="393"/>
      <c r="AC53" s="393"/>
      <c r="AD53" s="393"/>
      <c r="AE53" s="393"/>
      <c r="AF53" s="393"/>
      <c r="AG53" s="393"/>
      <c r="AH53" s="393"/>
      <c r="AI53" s="393"/>
      <c r="AJ53" s="393"/>
      <c r="AK53" s="393"/>
      <c r="AL53" s="393"/>
      <c r="AM53" s="393"/>
      <c r="AN53" s="393"/>
      <c r="AO53" s="393"/>
      <c r="AP53" s="393"/>
      <c r="AQ53" s="393"/>
      <c r="AR53" s="393"/>
      <c r="AS53" s="393"/>
      <c r="AT53" s="393"/>
      <c r="AU53" s="393"/>
      <c r="AV53" s="393"/>
      <c r="AW53" s="393"/>
      <c r="AX53" s="393"/>
      <c r="AY53" s="393"/>
      <c r="AZ53" s="393"/>
      <c r="BA53" s="393"/>
      <c r="BB53" s="393"/>
      <c r="BC53" s="393"/>
      <c r="BD53" s="393"/>
      <c r="BE53" s="393"/>
      <c r="BF53" s="393"/>
      <c r="BG53" s="393"/>
      <c r="BH53" s="393"/>
      <c r="BI53" s="393"/>
      <c r="BJ53" s="393"/>
      <c r="BK53" s="393"/>
      <c r="BL53" s="393"/>
      <c r="BM53" s="393"/>
      <c r="BN53" s="393"/>
      <c r="BO53" s="393"/>
      <c r="BP53" s="393"/>
      <c r="BQ53" s="393"/>
      <c r="BR53" s="393"/>
      <c r="BS53" s="393"/>
      <c r="BT53" s="393"/>
      <c r="BU53" s="393"/>
      <c r="BV53" s="393"/>
      <c r="BW53" s="393"/>
      <c r="BX53" s="393"/>
      <c r="BY53" s="393"/>
      <c r="BZ53" s="393"/>
      <c r="CA53" s="393"/>
      <c r="CB53" s="393"/>
      <c r="CC53" s="393"/>
      <c r="CD53" s="393"/>
      <c r="CE53" s="393"/>
      <c r="CF53" s="393"/>
      <c r="CG53" s="393"/>
      <c r="CH53" s="393"/>
      <c r="CI53" s="393"/>
      <c r="CJ53" s="393"/>
      <c r="CK53" s="393"/>
      <c r="CL53" s="393"/>
      <c r="CM53" s="393"/>
      <c r="CN53" s="393"/>
      <c r="CO53" s="393"/>
      <c r="CP53" s="393"/>
      <c r="CQ53" s="393"/>
      <c r="CR53" s="393"/>
      <c r="CS53" s="393"/>
      <c r="CT53" s="393"/>
      <c r="CU53" s="393"/>
      <c r="CV53" s="393"/>
      <c r="CW53" s="393"/>
      <c r="CX53" s="393"/>
      <c r="CY53" s="393"/>
      <c r="CZ53" s="393"/>
      <c r="DA53" s="393"/>
      <c r="DB53" s="393"/>
      <c r="DC53" s="393"/>
      <c r="DD53" s="393"/>
      <c r="DE53" s="393"/>
      <c r="DF53" s="393"/>
      <c r="DG53" s="393"/>
      <c r="DH53" s="393"/>
      <c r="DI53" s="393"/>
      <c r="DJ53" s="393"/>
      <c r="DK53" s="393"/>
      <c r="DL53" s="393"/>
      <c r="DM53" s="393"/>
      <c r="DN53" s="393"/>
      <c r="DO53" s="393"/>
      <c r="DP53" s="393"/>
      <c r="DQ53" s="393"/>
      <c r="DR53" s="393"/>
      <c r="DS53" s="393"/>
      <c r="DT53" s="393"/>
      <c r="DU53" s="393"/>
      <c r="DV53" s="393"/>
      <c r="DW53" s="393"/>
      <c r="DX53" s="393"/>
      <c r="DY53" s="393"/>
      <c r="DZ53" s="393"/>
      <c r="EA53" s="393"/>
      <c r="EB53" s="393"/>
      <c r="EC53" s="393"/>
      <c r="ED53" s="393"/>
      <c r="EE53" s="393"/>
      <c r="EF53" s="393"/>
      <c r="EG53" s="393"/>
      <c r="EH53" s="393"/>
      <c r="EI53" s="393"/>
      <c r="EJ53" s="393"/>
      <c r="EK53" s="393"/>
      <c r="EL53" s="393"/>
      <c r="EM53" s="393"/>
      <c r="EN53" s="393"/>
      <c r="EO53" s="393"/>
      <c r="EP53" s="393"/>
      <c r="EQ53" s="393"/>
      <c r="ER53" s="393"/>
      <c r="ES53" s="393"/>
      <c r="ET53" s="393"/>
      <c r="EU53" s="393"/>
      <c r="EV53" s="393"/>
      <c r="EW53" s="393"/>
      <c r="EX53" s="393"/>
      <c r="EY53" s="393"/>
      <c r="EZ53" s="393"/>
      <c r="FA53" s="393"/>
      <c r="FB53" s="393"/>
      <c r="FC53" s="393"/>
      <c r="FD53" s="393"/>
      <c r="FE53" s="393"/>
      <c r="FF53" s="393"/>
      <c r="FG53" s="393"/>
      <c r="FH53" s="393"/>
      <c r="FI53" s="393"/>
      <c r="FJ53" s="393"/>
      <c r="FK53" s="393"/>
      <c r="FL53" s="393"/>
      <c r="FM53" s="393"/>
      <c r="FN53" s="393"/>
      <c r="FO53" s="393"/>
      <c r="FP53" s="393"/>
      <c r="FQ53" s="393"/>
      <c r="FR53" s="393"/>
      <c r="FS53" s="393"/>
      <c r="FT53" s="393"/>
      <c r="FU53" s="393"/>
      <c r="FV53" s="393"/>
      <c r="FW53" s="393"/>
      <c r="FX53" s="393"/>
      <c r="FY53" s="393"/>
      <c r="FZ53" s="393"/>
      <c r="GA53" s="393"/>
      <c r="GB53" s="393"/>
      <c r="GC53" s="393"/>
      <c r="GD53" s="393"/>
      <c r="GE53" s="393"/>
      <c r="GF53" s="393"/>
      <c r="GG53" s="393"/>
      <c r="GH53" s="393"/>
      <c r="GI53" s="393"/>
      <c r="GJ53" s="393"/>
      <c r="GK53" s="393"/>
      <c r="GL53" s="393"/>
      <c r="GM53" s="393"/>
      <c r="GN53" s="393"/>
      <c r="GO53" s="393"/>
      <c r="GP53" s="393"/>
      <c r="GQ53" s="393"/>
      <c r="GR53" s="393"/>
      <c r="GS53" s="393"/>
      <c r="GT53" s="393"/>
      <c r="GU53" s="393"/>
      <c r="GV53" s="393"/>
      <c r="GW53" s="393"/>
      <c r="GX53" s="393"/>
      <c r="GY53" s="393"/>
      <c r="GZ53" s="393"/>
      <c r="HA53" s="393"/>
      <c r="HB53" s="393"/>
      <c r="HC53" s="393"/>
      <c r="HD53" s="393"/>
    </row>
    <row r="54" spans="2:212" x14ac:dyDescent="0.2">
      <c r="B54" s="33"/>
      <c r="C54" s="33"/>
      <c r="D54" s="33"/>
      <c r="H54" s="38"/>
      <c r="Y54" s="393"/>
      <c r="Z54" s="393"/>
      <c r="AA54" s="393"/>
      <c r="AB54" s="393"/>
      <c r="AC54" s="393"/>
      <c r="AD54" s="393"/>
      <c r="AE54" s="393"/>
      <c r="AF54" s="393"/>
      <c r="AG54" s="393"/>
      <c r="AH54" s="393"/>
      <c r="AI54" s="393"/>
      <c r="AJ54" s="393"/>
      <c r="AK54" s="393"/>
      <c r="AL54" s="393"/>
      <c r="AM54" s="393"/>
      <c r="AN54" s="393"/>
      <c r="AO54" s="393"/>
      <c r="AP54" s="393"/>
      <c r="AQ54" s="393"/>
      <c r="AR54" s="393"/>
      <c r="AS54" s="393"/>
      <c r="AT54" s="393"/>
      <c r="AU54" s="393"/>
      <c r="AV54" s="393"/>
      <c r="AW54" s="393"/>
      <c r="AX54" s="393"/>
      <c r="AY54" s="393"/>
      <c r="AZ54" s="393"/>
      <c r="BA54" s="393"/>
      <c r="BB54" s="393"/>
      <c r="BC54" s="393"/>
      <c r="BD54" s="393"/>
      <c r="BE54" s="393"/>
      <c r="BF54" s="393"/>
      <c r="BG54" s="393"/>
      <c r="BH54" s="393"/>
      <c r="BI54" s="393"/>
      <c r="BJ54" s="393"/>
      <c r="BK54" s="393"/>
      <c r="BL54" s="393"/>
      <c r="BM54" s="393"/>
      <c r="BN54" s="393"/>
      <c r="BO54" s="393"/>
      <c r="BP54" s="393"/>
      <c r="BQ54" s="393"/>
      <c r="BR54" s="393"/>
      <c r="BS54" s="393"/>
      <c r="BT54" s="393"/>
      <c r="BU54" s="393"/>
      <c r="BV54" s="393"/>
      <c r="BW54" s="393"/>
      <c r="BX54" s="393"/>
      <c r="BY54" s="393"/>
      <c r="BZ54" s="393"/>
      <c r="CA54" s="393"/>
      <c r="CB54" s="393"/>
      <c r="CC54" s="393"/>
      <c r="CD54" s="393"/>
      <c r="CE54" s="393"/>
      <c r="CF54" s="393"/>
      <c r="CG54" s="393"/>
      <c r="CH54" s="393"/>
      <c r="CI54" s="393"/>
      <c r="CJ54" s="393"/>
      <c r="CK54" s="393"/>
      <c r="CL54" s="393"/>
      <c r="CM54" s="393"/>
      <c r="CN54" s="393"/>
      <c r="CO54" s="393"/>
      <c r="CP54" s="393"/>
      <c r="CQ54" s="393"/>
      <c r="CR54" s="393"/>
      <c r="CS54" s="393"/>
      <c r="CT54" s="393"/>
      <c r="CU54" s="393"/>
      <c r="CV54" s="393"/>
      <c r="CW54" s="393"/>
      <c r="CX54" s="393"/>
      <c r="CY54" s="393"/>
      <c r="CZ54" s="393"/>
      <c r="DA54" s="393"/>
      <c r="DB54" s="393"/>
      <c r="DC54" s="393"/>
      <c r="DD54" s="393"/>
      <c r="DE54" s="393"/>
      <c r="DF54" s="393"/>
      <c r="DG54" s="393"/>
      <c r="DH54" s="393"/>
      <c r="DI54" s="393"/>
      <c r="DJ54" s="393"/>
      <c r="DK54" s="393"/>
      <c r="DL54" s="393"/>
      <c r="DM54" s="393"/>
      <c r="DN54" s="393"/>
      <c r="DO54" s="393"/>
      <c r="DP54" s="393"/>
      <c r="DQ54" s="393"/>
      <c r="DR54" s="393"/>
      <c r="DS54" s="393"/>
      <c r="DT54" s="393"/>
      <c r="DU54" s="393"/>
      <c r="DV54" s="393"/>
      <c r="DW54" s="393"/>
      <c r="DX54" s="393"/>
      <c r="DY54" s="393"/>
      <c r="DZ54" s="393"/>
      <c r="EA54" s="393"/>
      <c r="EB54" s="393"/>
      <c r="EC54" s="393"/>
      <c r="ED54" s="393"/>
      <c r="EE54" s="393"/>
      <c r="EF54" s="393"/>
      <c r="EG54" s="393"/>
      <c r="EH54" s="393"/>
      <c r="EI54" s="393"/>
      <c r="EJ54" s="393"/>
      <c r="EK54" s="393"/>
      <c r="EL54" s="393"/>
      <c r="EM54" s="393"/>
      <c r="EN54" s="393"/>
      <c r="EO54" s="393"/>
      <c r="EP54" s="393"/>
      <c r="EQ54" s="393"/>
      <c r="ER54" s="393"/>
      <c r="ES54" s="393"/>
      <c r="ET54" s="393"/>
      <c r="EU54" s="393"/>
      <c r="EV54" s="393"/>
      <c r="EW54" s="393"/>
      <c r="EX54" s="393"/>
      <c r="EY54" s="393"/>
      <c r="EZ54" s="393"/>
      <c r="FA54" s="393"/>
      <c r="FB54" s="393"/>
      <c r="FC54" s="393"/>
      <c r="FD54" s="393"/>
      <c r="FE54" s="393"/>
      <c r="FF54" s="393"/>
      <c r="FG54" s="393"/>
      <c r="FH54" s="393"/>
      <c r="FI54" s="393"/>
      <c r="FJ54" s="393"/>
      <c r="FK54" s="393"/>
      <c r="FL54" s="393"/>
      <c r="FM54" s="393"/>
      <c r="FN54" s="393"/>
      <c r="FO54" s="393"/>
      <c r="FP54" s="393"/>
      <c r="FQ54" s="393"/>
      <c r="FR54" s="393"/>
      <c r="FS54" s="393"/>
      <c r="FT54" s="393"/>
      <c r="FU54" s="393"/>
      <c r="FV54" s="393"/>
      <c r="FW54" s="393"/>
      <c r="FX54" s="393"/>
      <c r="FY54" s="393"/>
      <c r="FZ54" s="393"/>
      <c r="GA54" s="393"/>
      <c r="GB54" s="393"/>
      <c r="GC54" s="393"/>
      <c r="GD54" s="393"/>
      <c r="GE54" s="393"/>
      <c r="GF54" s="393"/>
      <c r="GG54" s="393"/>
      <c r="GH54" s="393"/>
      <c r="GI54" s="393"/>
      <c r="GJ54" s="393"/>
      <c r="GK54" s="393"/>
      <c r="GL54" s="393"/>
      <c r="GM54" s="393"/>
      <c r="GN54" s="393"/>
      <c r="GO54" s="393"/>
      <c r="GP54" s="393"/>
      <c r="GQ54" s="393"/>
      <c r="GR54" s="393"/>
      <c r="GS54" s="393"/>
      <c r="GT54" s="393"/>
      <c r="GU54" s="393"/>
      <c r="GV54" s="393"/>
      <c r="GW54" s="393"/>
      <c r="GX54" s="393"/>
      <c r="GY54" s="393"/>
      <c r="GZ54" s="393"/>
      <c r="HA54" s="393"/>
      <c r="HB54" s="393"/>
      <c r="HC54" s="393"/>
      <c r="HD54" s="393"/>
    </row>
    <row r="55" spans="2:212" x14ac:dyDescent="0.2">
      <c r="B55" s="33"/>
      <c r="C55" s="33"/>
      <c r="D55" s="33"/>
      <c r="H55" s="38"/>
      <c r="Y55" s="393"/>
      <c r="Z55" s="393"/>
      <c r="AA55" s="393"/>
      <c r="AB55" s="393"/>
      <c r="AC55" s="393"/>
      <c r="AD55" s="393"/>
      <c r="AE55" s="393"/>
      <c r="AF55" s="393"/>
      <c r="AG55" s="393"/>
      <c r="AH55" s="393"/>
      <c r="AI55" s="393"/>
      <c r="AJ55" s="393"/>
      <c r="AK55" s="393"/>
      <c r="AL55" s="393"/>
      <c r="AM55" s="393"/>
      <c r="AN55" s="393"/>
      <c r="AO55" s="393"/>
      <c r="AP55" s="393"/>
      <c r="AQ55" s="393"/>
      <c r="AR55" s="393"/>
      <c r="AS55" s="393"/>
      <c r="AT55" s="393"/>
      <c r="AU55" s="393"/>
      <c r="AV55" s="393"/>
      <c r="AW55" s="393"/>
      <c r="AX55" s="393"/>
      <c r="AY55" s="393"/>
      <c r="AZ55" s="393"/>
      <c r="BA55" s="393"/>
      <c r="BB55" s="393"/>
      <c r="BC55" s="393"/>
      <c r="BD55" s="393"/>
      <c r="BE55" s="393"/>
      <c r="BF55" s="393"/>
      <c r="BG55" s="393"/>
      <c r="BH55" s="393"/>
      <c r="BI55" s="393"/>
      <c r="BJ55" s="393"/>
      <c r="BK55" s="393"/>
      <c r="BL55" s="393"/>
      <c r="BM55" s="393"/>
      <c r="BN55" s="393"/>
      <c r="BO55" s="393"/>
      <c r="BP55" s="393"/>
      <c r="BQ55" s="393"/>
      <c r="BR55" s="393"/>
      <c r="BS55" s="393"/>
      <c r="BT55" s="393"/>
      <c r="BU55" s="393"/>
      <c r="BV55" s="393"/>
      <c r="BW55" s="393"/>
      <c r="BX55" s="393"/>
      <c r="BY55" s="393"/>
      <c r="BZ55" s="393"/>
      <c r="CA55" s="393"/>
      <c r="CB55" s="393"/>
      <c r="CC55" s="393"/>
      <c r="CD55" s="393"/>
      <c r="CE55" s="393"/>
      <c r="CF55" s="393"/>
      <c r="CG55" s="393"/>
      <c r="CH55" s="393"/>
      <c r="CI55" s="393"/>
      <c r="CJ55" s="393"/>
      <c r="CK55" s="393"/>
      <c r="CL55" s="393"/>
      <c r="CM55" s="393"/>
      <c r="CN55" s="393"/>
      <c r="CO55" s="393"/>
      <c r="CP55" s="393"/>
      <c r="CQ55" s="393"/>
      <c r="CR55" s="393"/>
      <c r="CS55" s="393"/>
      <c r="CT55" s="393"/>
      <c r="CU55" s="393"/>
      <c r="CV55" s="393"/>
      <c r="CW55" s="393"/>
      <c r="CX55" s="393"/>
      <c r="CY55" s="393"/>
      <c r="CZ55" s="393"/>
      <c r="DA55" s="393"/>
      <c r="DB55" s="393"/>
      <c r="DC55" s="393"/>
      <c r="DD55" s="393"/>
      <c r="DE55" s="393"/>
      <c r="DF55" s="393"/>
      <c r="DG55" s="393"/>
      <c r="DH55" s="393"/>
      <c r="DI55" s="393"/>
      <c r="DJ55" s="393"/>
      <c r="DK55" s="393"/>
      <c r="DL55" s="393"/>
      <c r="DM55" s="393"/>
      <c r="DN55" s="393"/>
      <c r="DO55" s="393"/>
      <c r="DP55" s="393"/>
      <c r="DQ55" s="393"/>
      <c r="DR55" s="393"/>
      <c r="DS55" s="393"/>
      <c r="DT55" s="393"/>
      <c r="DU55" s="393"/>
      <c r="DV55" s="393"/>
      <c r="DW55" s="393"/>
      <c r="DX55" s="393"/>
      <c r="DY55" s="393"/>
      <c r="DZ55" s="393"/>
      <c r="EA55" s="393"/>
      <c r="EB55" s="393"/>
      <c r="EC55" s="393"/>
      <c r="ED55" s="393"/>
      <c r="EE55" s="393"/>
      <c r="EF55" s="393"/>
      <c r="EG55" s="393"/>
      <c r="EH55" s="393"/>
      <c r="EI55" s="393"/>
      <c r="EJ55" s="393"/>
      <c r="EK55" s="393"/>
      <c r="EL55" s="393"/>
      <c r="EM55" s="393"/>
      <c r="EN55" s="393"/>
      <c r="EO55" s="393"/>
      <c r="EP55" s="393"/>
      <c r="EQ55" s="393"/>
      <c r="ER55" s="393"/>
      <c r="ES55" s="393"/>
      <c r="ET55" s="393"/>
      <c r="EU55" s="393"/>
      <c r="EV55" s="393"/>
      <c r="EW55" s="393"/>
      <c r="EX55" s="393"/>
      <c r="EY55" s="393"/>
      <c r="EZ55" s="393"/>
      <c r="FA55" s="393"/>
      <c r="FB55" s="393"/>
      <c r="FC55" s="393"/>
      <c r="FD55" s="393"/>
      <c r="FE55" s="393"/>
      <c r="FF55" s="393"/>
      <c r="FG55" s="393"/>
      <c r="FH55" s="393"/>
      <c r="FI55" s="393"/>
      <c r="FJ55" s="393"/>
      <c r="FK55" s="393"/>
      <c r="FL55" s="393"/>
      <c r="FM55" s="393"/>
      <c r="FN55" s="393"/>
      <c r="FO55" s="393"/>
      <c r="FP55" s="393"/>
      <c r="FQ55" s="393"/>
      <c r="FR55" s="393"/>
      <c r="FS55" s="393"/>
      <c r="FT55" s="393"/>
      <c r="FU55" s="393"/>
      <c r="FV55" s="393"/>
      <c r="FW55" s="393"/>
      <c r="FX55" s="393"/>
      <c r="FY55" s="393"/>
      <c r="FZ55" s="393"/>
      <c r="GA55" s="393"/>
      <c r="GB55" s="393"/>
      <c r="GC55" s="393"/>
      <c r="GD55" s="393"/>
      <c r="GE55" s="393"/>
      <c r="GF55" s="393"/>
      <c r="GG55" s="393"/>
      <c r="GH55" s="393"/>
      <c r="GI55" s="393"/>
      <c r="GJ55" s="393"/>
      <c r="GK55" s="393"/>
      <c r="GL55" s="393"/>
      <c r="GM55" s="393"/>
      <c r="GN55" s="393"/>
      <c r="GO55" s="393"/>
      <c r="GP55" s="393"/>
      <c r="GQ55" s="393"/>
      <c r="GR55" s="393"/>
      <c r="GS55" s="393"/>
      <c r="GT55" s="393"/>
      <c r="GU55" s="393"/>
      <c r="GV55" s="393"/>
      <c r="GW55" s="393"/>
      <c r="GX55" s="393"/>
      <c r="GY55" s="393"/>
      <c r="GZ55" s="393"/>
      <c r="HA55" s="393"/>
      <c r="HB55" s="393"/>
      <c r="HC55" s="393"/>
      <c r="HD55" s="393"/>
    </row>
    <row r="56" spans="2:212" x14ac:dyDescent="0.2">
      <c r="B56" s="33"/>
      <c r="C56" s="33"/>
      <c r="D56" s="33"/>
      <c r="H56" s="38"/>
      <c r="Y56" s="393"/>
      <c r="Z56" s="393"/>
      <c r="AA56" s="393"/>
      <c r="AB56" s="393"/>
      <c r="AC56" s="393"/>
      <c r="AD56" s="393"/>
      <c r="AE56" s="393"/>
      <c r="AF56" s="393"/>
      <c r="AG56" s="393"/>
      <c r="AH56" s="393"/>
      <c r="AI56" s="393"/>
      <c r="AJ56" s="393"/>
      <c r="AK56" s="393"/>
      <c r="AL56" s="393"/>
      <c r="AM56" s="393"/>
      <c r="AN56" s="393"/>
      <c r="AO56" s="393"/>
      <c r="AP56" s="393"/>
      <c r="AQ56" s="393"/>
      <c r="AR56" s="393"/>
      <c r="AS56" s="393"/>
      <c r="AT56" s="393"/>
      <c r="AU56" s="393"/>
      <c r="AV56" s="393"/>
      <c r="AW56" s="393"/>
      <c r="AX56" s="393"/>
      <c r="AY56" s="393"/>
      <c r="AZ56" s="393"/>
      <c r="BA56" s="393"/>
      <c r="BB56" s="393"/>
      <c r="BC56" s="393"/>
      <c r="BD56" s="393"/>
      <c r="BE56" s="393"/>
      <c r="BF56" s="393"/>
      <c r="BG56" s="393"/>
      <c r="BH56" s="393"/>
      <c r="BI56" s="393"/>
      <c r="BJ56" s="393"/>
      <c r="BK56" s="393"/>
      <c r="BL56" s="393"/>
      <c r="BM56" s="393"/>
      <c r="BN56" s="393"/>
      <c r="BO56" s="393"/>
      <c r="BP56" s="393"/>
      <c r="BQ56" s="393"/>
      <c r="BR56" s="393"/>
      <c r="BS56" s="393"/>
      <c r="BT56" s="393"/>
      <c r="BU56" s="393"/>
      <c r="BV56" s="393"/>
      <c r="BW56" s="393"/>
      <c r="BX56" s="393"/>
      <c r="BY56" s="393"/>
      <c r="BZ56" s="393"/>
      <c r="CA56" s="393"/>
      <c r="CB56" s="393"/>
      <c r="CC56" s="393"/>
      <c r="CD56" s="393"/>
      <c r="CE56" s="393"/>
      <c r="CF56" s="393"/>
      <c r="CG56" s="393"/>
      <c r="CH56" s="393"/>
      <c r="CI56" s="393"/>
      <c r="CJ56" s="393"/>
      <c r="CK56" s="393"/>
      <c r="CL56" s="393"/>
      <c r="CM56" s="393"/>
      <c r="CN56" s="393"/>
      <c r="CO56" s="393"/>
      <c r="CP56" s="393"/>
      <c r="CQ56" s="393"/>
      <c r="CR56" s="393"/>
      <c r="CS56" s="393"/>
      <c r="CT56" s="393"/>
      <c r="CU56" s="393"/>
      <c r="CV56" s="393"/>
      <c r="CW56" s="393"/>
      <c r="CX56" s="393"/>
      <c r="CY56" s="393"/>
      <c r="CZ56" s="393"/>
      <c r="DA56" s="393"/>
      <c r="DB56" s="393"/>
      <c r="DC56" s="393"/>
      <c r="DD56" s="393"/>
      <c r="DE56" s="393"/>
      <c r="DF56" s="393"/>
      <c r="DG56" s="393"/>
      <c r="DH56" s="393"/>
      <c r="DI56" s="393"/>
      <c r="DJ56" s="393"/>
      <c r="DK56" s="393"/>
      <c r="DL56" s="393"/>
      <c r="DM56" s="393"/>
      <c r="DN56" s="393"/>
      <c r="DO56" s="393"/>
      <c r="DP56" s="393"/>
      <c r="DQ56" s="393"/>
      <c r="DR56" s="393"/>
      <c r="DS56" s="393"/>
      <c r="DT56" s="393"/>
      <c r="DU56" s="393"/>
      <c r="DV56" s="393"/>
      <c r="DW56" s="393"/>
      <c r="DX56" s="393"/>
      <c r="DY56" s="393"/>
      <c r="DZ56" s="393"/>
      <c r="EA56" s="393"/>
      <c r="EB56" s="393"/>
      <c r="EC56" s="393"/>
      <c r="ED56" s="393"/>
      <c r="EE56" s="393"/>
      <c r="EF56" s="393"/>
      <c r="EG56" s="393"/>
      <c r="EH56" s="393"/>
      <c r="EI56" s="393"/>
      <c r="EJ56" s="393"/>
      <c r="EK56" s="393"/>
      <c r="EL56" s="393"/>
      <c r="EM56" s="393"/>
      <c r="EN56" s="393"/>
      <c r="EO56" s="393"/>
      <c r="EP56" s="393"/>
      <c r="EQ56" s="393"/>
      <c r="ER56" s="393"/>
      <c r="ES56" s="393"/>
      <c r="ET56" s="393"/>
      <c r="EU56" s="393"/>
      <c r="EV56" s="393"/>
      <c r="EW56" s="393"/>
      <c r="EX56" s="393"/>
      <c r="EY56" s="393"/>
      <c r="EZ56" s="393"/>
      <c r="FA56" s="393"/>
      <c r="FB56" s="393"/>
      <c r="FC56" s="393"/>
      <c r="FD56" s="393"/>
      <c r="FE56" s="393"/>
      <c r="FF56" s="393"/>
      <c r="FG56" s="393"/>
      <c r="FH56" s="393"/>
      <c r="FI56" s="393"/>
      <c r="FJ56" s="393"/>
      <c r="FK56" s="393"/>
      <c r="FL56" s="393"/>
      <c r="FM56" s="393"/>
      <c r="FN56" s="393"/>
      <c r="FO56" s="393"/>
      <c r="FP56" s="393"/>
      <c r="FQ56" s="393"/>
      <c r="FR56" s="393"/>
      <c r="FS56" s="393"/>
      <c r="FT56" s="393"/>
      <c r="FU56" s="393"/>
      <c r="FV56" s="393"/>
      <c r="FW56" s="393"/>
      <c r="FX56" s="393"/>
      <c r="FY56" s="393"/>
      <c r="FZ56" s="393"/>
      <c r="GA56" s="393"/>
      <c r="GB56" s="393"/>
      <c r="GC56" s="393"/>
      <c r="GD56" s="393"/>
      <c r="GE56" s="393"/>
      <c r="GF56" s="393"/>
      <c r="GG56" s="393"/>
      <c r="GH56" s="393"/>
      <c r="GI56" s="393"/>
      <c r="GJ56" s="393"/>
      <c r="GK56" s="393"/>
      <c r="GL56" s="393"/>
      <c r="GM56" s="393"/>
      <c r="GN56" s="393"/>
      <c r="GO56" s="393"/>
      <c r="GP56" s="393"/>
      <c r="GQ56" s="393"/>
      <c r="GR56" s="393"/>
      <c r="GS56" s="393"/>
      <c r="GT56" s="393"/>
      <c r="GU56" s="393"/>
      <c r="GV56" s="393"/>
      <c r="GW56" s="393"/>
      <c r="GX56" s="393"/>
      <c r="GY56" s="393"/>
      <c r="GZ56" s="393"/>
      <c r="HA56" s="393"/>
      <c r="HB56" s="393"/>
      <c r="HC56" s="393"/>
      <c r="HD56" s="393"/>
    </row>
    <row r="57" spans="2:212" x14ac:dyDescent="0.2">
      <c r="B57" s="33"/>
      <c r="C57" s="33"/>
      <c r="D57" s="33"/>
      <c r="H57" s="38"/>
      <c r="Y57" s="393"/>
      <c r="Z57" s="393"/>
      <c r="AA57" s="393"/>
      <c r="AB57" s="393"/>
      <c r="AC57" s="393"/>
      <c r="AD57" s="393"/>
      <c r="AE57" s="393"/>
      <c r="AF57" s="393"/>
      <c r="AG57" s="393"/>
      <c r="AH57" s="393"/>
      <c r="AI57" s="393"/>
      <c r="AJ57" s="393"/>
      <c r="AK57" s="393"/>
      <c r="AL57" s="393"/>
      <c r="AM57" s="393"/>
      <c r="AN57" s="393"/>
      <c r="AO57" s="393"/>
      <c r="AP57" s="393"/>
      <c r="AQ57" s="393"/>
      <c r="AR57" s="393"/>
      <c r="AS57" s="393"/>
      <c r="AT57" s="393"/>
      <c r="AU57" s="393"/>
      <c r="AV57" s="393"/>
      <c r="AW57" s="393"/>
      <c r="AX57" s="393"/>
      <c r="AY57" s="393"/>
      <c r="AZ57" s="393"/>
      <c r="BA57" s="393"/>
      <c r="BB57" s="393"/>
      <c r="BC57" s="393"/>
      <c r="BD57" s="393"/>
      <c r="BE57" s="393"/>
      <c r="BF57" s="393"/>
      <c r="BG57" s="393"/>
      <c r="BH57" s="393"/>
      <c r="BI57" s="393"/>
      <c r="BJ57" s="393"/>
      <c r="BK57" s="393"/>
      <c r="BL57" s="393"/>
      <c r="BM57" s="393"/>
      <c r="BN57" s="393"/>
      <c r="BO57" s="393"/>
      <c r="BP57" s="393"/>
      <c r="BQ57" s="393"/>
      <c r="BR57" s="393"/>
      <c r="BS57" s="393"/>
      <c r="BT57" s="393"/>
      <c r="BU57" s="393"/>
      <c r="BV57" s="393"/>
      <c r="BW57" s="393"/>
      <c r="BX57" s="393"/>
      <c r="BY57" s="393"/>
      <c r="BZ57" s="393"/>
      <c r="CA57" s="393"/>
      <c r="CB57" s="393"/>
      <c r="CC57" s="393"/>
      <c r="CD57" s="393"/>
      <c r="CE57" s="393"/>
      <c r="CF57" s="393"/>
      <c r="CG57" s="393"/>
      <c r="CH57" s="393"/>
      <c r="CI57" s="393"/>
      <c r="CJ57" s="393"/>
      <c r="CK57" s="393"/>
      <c r="CL57" s="393"/>
      <c r="CM57" s="393"/>
      <c r="CN57" s="393"/>
      <c r="CO57" s="393"/>
      <c r="CP57" s="393"/>
      <c r="CQ57" s="393"/>
      <c r="CR57" s="393"/>
      <c r="CS57" s="393"/>
      <c r="CT57" s="393"/>
      <c r="CU57" s="393"/>
      <c r="CV57" s="393"/>
      <c r="CW57" s="393"/>
      <c r="CX57" s="393"/>
      <c r="CY57" s="393"/>
      <c r="CZ57" s="393"/>
      <c r="DA57" s="393"/>
      <c r="DB57" s="393"/>
      <c r="DC57" s="393"/>
      <c r="DD57" s="393"/>
      <c r="DE57" s="393"/>
      <c r="DF57" s="393"/>
      <c r="DG57" s="393"/>
      <c r="DH57" s="393"/>
      <c r="DI57" s="393"/>
      <c r="DJ57" s="393"/>
      <c r="DK57" s="393"/>
      <c r="DL57" s="393"/>
      <c r="DM57" s="393"/>
      <c r="DN57" s="393"/>
      <c r="DO57" s="393"/>
      <c r="DP57" s="393"/>
      <c r="DQ57" s="393"/>
      <c r="DR57" s="393"/>
      <c r="DS57" s="393"/>
      <c r="DT57" s="393"/>
      <c r="DU57" s="393"/>
      <c r="DV57" s="393"/>
      <c r="DW57" s="393"/>
      <c r="DX57" s="393"/>
      <c r="DY57" s="393"/>
      <c r="DZ57" s="393"/>
      <c r="EA57" s="393"/>
      <c r="EB57" s="393"/>
      <c r="EC57" s="393"/>
      <c r="ED57" s="393"/>
      <c r="EE57" s="393"/>
      <c r="EF57" s="393"/>
      <c r="EG57" s="393"/>
      <c r="EH57" s="393"/>
      <c r="EI57" s="393"/>
      <c r="EJ57" s="393"/>
      <c r="EK57" s="393"/>
      <c r="EL57" s="393"/>
      <c r="EM57" s="393"/>
      <c r="EN57" s="393"/>
      <c r="EO57" s="393"/>
      <c r="EP57" s="393"/>
      <c r="EQ57" s="393"/>
      <c r="ER57" s="393"/>
      <c r="ES57" s="393"/>
      <c r="ET57" s="393"/>
      <c r="EU57" s="393"/>
      <c r="EV57" s="393"/>
      <c r="EW57" s="393"/>
      <c r="EX57" s="393"/>
      <c r="EY57" s="393"/>
      <c r="EZ57" s="393"/>
      <c r="FA57" s="393"/>
      <c r="FB57" s="393"/>
      <c r="FC57" s="393"/>
      <c r="FD57" s="393"/>
      <c r="FE57" s="393"/>
      <c r="FF57" s="393"/>
      <c r="FG57" s="393"/>
      <c r="FH57" s="393"/>
      <c r="FI57" s="393"/>
      <c r="FJ57" s="393"/>
      <c r="FK57" s="393"/>
      <c r="FL57" s="393"/>
      <c r="FM57" s="393"/>
      <c r="FN57" s="393"/>
      <c r="FO57" s="393"/>
      <c r="FP57" s="393"/>
      <c r="FQ57" s="393"/>
      <c r="FR57" s="393"/>
      <c r="FS57" s="393"/>
      <c r="FT57" s="393"/>
      <c r="FU57" s="393"/>
      <c r="FV57" s="393"/>
      <c r="FW57" s="393"/>
      <c r="FX57" s="393"/>
      <c r="FY57" s="393"/>
      <c r="FZ57" s="393"/>
      <c r="GA57" s="393"/>
      <c r="GB57" s="393"/>
      <c r="GC57" s="393"/>
      <c r="GD57" s="393"/>
      <c r="GE57" s="393"/>
      <c r="GF57" s="393"/>
      <c r="GG57" s="393"/>
      <c r="GH57" s="393"/>
      <c r="GI57" s="393"/>
      <c r="GJ57" s="393"/>
      <c r="GK57" s="393"/>
      <c r="GL57" s="393"/>
      <c r="GM57" s="393"/>
      <c r="GN57" s="393"/>
      <c r="GO57" s="393"/>
      <c r="GP57" s="393"/>
      <c r="GQ57" s="393"/>
      <c r="GR57" s="393"/>
      <c r="GS57" s="393"/>
      <c r="GT57" s="393"/>
      <c r="GU57" s="393"/>
      <c r="GV57" s="393"/>
      <c r="GW57" s="393"/>
      <c r="GX57" s="393"/>
      <c r="GY57" s="393"/>
      <c r="GZ57" s="393"/>
      <c r="HA57" s="393"/>
      <c r="HB57" s="393"/>
      <c r="HC57" s="393"/>
      <c r="HD57" s="393"/>
    </row>
    <row r="58" spans="2:212" x14ac:dyDescent="0.2">
      <c r="B58" s="33"/>
      <c r="C58" s="33"/>
      <c r="D58" s="33"/>
      <c r="H58" s="38"/>
      <c r="Y58" s="393"/>
      <c r="Z58" s="393"/>
      <c r="AA58" s="393"/>
      <c r="AB58" s="393"/>
      <c r="AC58" s="393"/>
      <c r="AD58" s="393"/>
      <c r="AE58" s="393"/>
      <c r="AF58" s="393"/>
      <c r="AG58" s="393"/>
      <c r="AH58" s="393"/>
      <c r="AI58" s="393"/>
      <c r="AJ58" s="393"/>
      <c r="AK58" s="393"/>
      <c r="AL58" s="393"/>
      <c r="AM58" s="393"/>
      <c r="AN58" s="393"/>
      <c r="AO58" s="393"/>
      <c r="AP58" s="393"/>
      <c r="AQ58" s="393"/>
      <c r="AR58" s="393"/>
      <c r="AS58" s="393"/>
      <c r="AT58" s="393"/>
      <c r="AU58" s="393"/>
      <c r="AV58" s="393"/>
      <c r="AW58" s="393"/>
      <c r="AX58" s="393"/>
      <c r="AY58" s="393"/>
      <c r="AZ58" s="393"/>
      <c r="BA58" s="393"/>
      <c r="BB58" s="393"/>
      <c r="BC58" s="393"/>
      <c r="BD58" s="393"/>
      <c r="BE58" s="393"/>
      <c r="BF58" s="393"/>
      <c r="BG58" s="393"/>
      <c r="BH58" s="393"/>
      <c r="BI58" s="393"/>
      <c r="BJ58" s="393"/>
      <c r="BK58" s="393"/>
      <c r="BL58" s="393"/>
      <c r="BM58" s="393"/>
      <c r="BN58" s="393"/>
      <c r="BO58" s="393"/>
      <c r="BP58" s="393"/>
      <c r="BQ58" s="393"/>
      <c r="BR58" s="393"/>
      <c r="BS58" s="393"/>
      <c r="BT58" s="393"/>
      <c r="BU58" s="393"/>
      <c r="BV58" s="393"/>
      <c r="BW58" s="393"/>
      <c r="BX58" s="393"/>
      <c r="BY58" s="393"/>
      <c r="BZ58" s="393"/>
      <c r="CA58" s="393"/>
      <c r="CB58" s="393"/>
      <c r="CC58" s="393"/>
      <c r="CD58" s="393"/>
      <c r="CE58" s="393"/>
      <c r="CF58" s="393"/>
      <c r="CG58" s="393"/>
      <c r="CH58" s="393"/>
      <c r="CI58" s="393"/>
      <c r="CJ58" s="393"/>
      <c r="CK58" s="393"/>
      <c r="CL58" s="393"/>
      <c r="CM58" s="393"/>
      <c r="CN58" s="393"/>
      <c r="CO58" s="393"/>
      <c r="CP58" s="393"/>
      <c r="CQ58" s="393"/>
      <c r="CR58" s="393"/>
      <c r="CS58" s="393"/>
      <c r="CT58" s="393"/>
      <c r="CU58" s="393"/>
      <c r="CV58" s="393"/>
      <c r="CW58" s="393"/>
      <c r="CX58" s="393"/>
      <c r="CY58" s="393"/>
      <c r="CZ58" s="393"/>
      <c r="DA58" s="393"/>
      <c r="DB58" s="393"/>
      <c r="DC58" s="393"/>
      <c r="DD58" s="393"/>
      <c r="DE58" s="393"/>
      <c r="DF58" s="393"/>
      <c r="DG58" s="393"/>
      <c r="DH58" s="393"/>
      <c r="DI58" s="393"/>
      <c r="DJ58" s="393"/>
      <c r="DK58" s="393"/>
      <c r="DL58" s="393"/>
      <c r="DM58" s="393"/>
      <c r="DN58" s="393"/>
      <c r="DO58" s="393"/>
      <c r="DP58" s="393"/>
      <c r="DQ58" s="393"/>
      <c r="DR58" s="393"/>
      <c r="DS58" s="393"/>
      <c r="DT58" s="393"/>
      <c r="DU58" s="393"/>
      <c r="DV58" s="393"/>
      <c r="DW58" s="393"/>
      <c r="DX58" s="393"/>
      <c r="DY58" s="393"/>
      <c r="DZ58" s="393"/>
      <c r="EA58" s="393"/>
      <c r="EB58" s="393"/>
      <c r="EC58" s="393"/>
      <c r="ED58" s="393"/>
      <c r="EE58" s="393"/>
      <c r="EF58" s="393"/>
      <c r="EG58" s="393"/>
      <c r="EH58" s="393"/>
      <c r="EI58" s="393"/>
      <c r="EJ58" s="393"/>
      <c r="EK58" s="393"/>
      <c r="EL58" s="393"/>
      <c r="EM58" s="393"/>
      <c r="EN58" s="393"/>
      <c r="EO58" s="393"/>
      <c r="EP58" s="393"/>
      <c r="EQ58" s="393"/>
      <c r="ER58" s="393"/>
      <c r="ES58" s="393"/>
      <c r="ET58" s="393"/>
      <c r="EU58" s="393"/>
      <c r="EV58" s="393"/>
      <c r="EW58" s="393"/>
      <c r="EX58" s="393"/>
      <c r="EY58" s="393"/>
      <c r="EZ58" s="393"/>
      <c r="FA58" s="393"/>
      <c r="FB58" s="393"/>
      <c r="FC58" s="393"/>
      <c r="FD58" s="393"/>
      <c r="FE58" s="393"/>
      <c r="FF58" s="393"/>
      <c r="FG58" s="393"/>
      <c r="FH58" s="393"/>
      <c r="FI58" s="393"/>
      <c r="FJ58" s="393"/>
      <c r="FK58" s="393"/>
      <c r="FL58" s="393"/>
      <c r="FM58" s="393"/>
      <c r="FN58" s="393"/>
      <c r="FO58" s="393"/>
      <c r="FP58" s="393"/>
      <c r="FQ58" s="393"/>
      <c r="FR58" s="393"/>
      <c r="FS58" s="393"/>
      <c r="FT58" s="393"/>
      <c r="FU58" s="393"/>
      <c r="FV58" s="393"/>
      <c r="FW58" s="393"/>
      <c r="FX58" s="393"/>
      <c r="FY58" s="393"/>
      <c r="FZ58" s="393"/>
      <c r="GA58" s="393"/>
      <c r="GB58" s="393"/>
      <c r="GC58" s="393"/>
      <c r="GD58" s="393"/>
      <c r="GE58" s="393"/>
      <c r="GF58" s="393"/>
      <c r="GG58" s="393"/>
      <c r="GH58" s="393"/>
      <c r="GI58" s="393"/>
      <c r="GJ58" s="393"/>
      <c r="GK58" s="393"/>
      <c r="GL58" s="393"/>
      <c r="GM58" s="393"/>
      <c r="GN58" s="393"/>
      <c r="GO58" s="393"/>
      <c r="GP58" s="393"/>
      <c r="GQ58" s="393"/>
      <c r="GR58" s="393"/>
      <c r="GS58" s="393"/>
      <c r="GT58" s="393"/>
      <c r="GU58" s="393"/>
      <c r="GV58" s="393"/>
      <c r="GW58" s="393"/>
      <c r="GX58" s="393"/>
      <c r="GY58" s="393"/>
      <c r="GZ58" s="393"/>
      <c r="HA58" s="393"/>
      <c r="HB58" s="393"/>
      <c r="HC58" s="393"/>
      <c r="HD58" s="393"/>
    </row>
    <row r="59" spans="2:212" x14ac:dyDescent="0.2">
      <c r="B59" s="33"/>
      <c r="C59" s="33"/>
      <c r="D59" s="33"/>
      <c r="H59" s="38"/>
      <c r="Y59" s="393"/>
      <c r="Z59" s="393"/>
      <c r="AA59" s="393"/>
      <c r="AB59" s="393"/>
      <c r="AC59" s="393"/>
      <c r="AD59" s="393"/>
      <c r="AE59" s="393"/>
      <c r="AF59" s="393"/>
      <c r="AG59" s="393"/>
      <c r="AH59" s="393"/>
      <c r="AI59" s="393"/>
      <c r="AJ59" s="393"/>
      <c r="AK59" s="393"/>
      <c r="AL59" s="393"/>
      <c r="AM59" s="393"/>
      <c r="AN59" s="393"/>
      <c r="AO59" s="393"/>
      <c r="AP59" s="393"/>
      <c r="AQ59" s="393"/>
      <c r="AR59" s="393"/>
      <c r="AS59" s="393"/>
      <c r="AT59" s="393"/>
      <c r="AU59" s="393"/>
      <c r="AV59" s="393"/>
      <c r="AW59" s="393"/>
      <c r="AX59" s="393"/>
      <c r="AY59" s="393"/>
      <c r="AZ59" s="393"/>
      <c r="BA59" s="393"/>
      <c r="BB59" s="393"/>
      <c r="BC59" s="393"/>
      <c r="BD59" s="393"/>
      <c r="BE59" s="393"/>
      <c r="BF59" s="393"/>
      <c r="BG59" s="393"/>
      <c r="BH59" s="393"/>
      <c r="BI59" s="393"/>
      <c r="BJ59" s="393"/>
      <c r="BK59" s="393"/>
      <c r="BL59" s="393"/>
      <c r="BM59" s="393"/>
      <c r="BN59" s="393"/>
      <c r="BO59" s="393"/>
      <c r="BP59" s="393"/>
      <c r="BQ59" s="393"/>
      <c r="BR59" s="393"/>
      <c r="BS59" s="393"/>
      <c r="BT59" s="393"/>
      <c r="BU59" s="393"/>
      <c r="BV59" s="393"/>
      <c r="BW59" s="393"/>
      <c r="BX59" s="393"/>
      <c r="BY59" s="393"/>
      <c r="BZ59" s="393"/>
      <c r="CA59" s="393"/>
      <c r="CB59" s="393"/>
      <c r="CC59" s="393"/>
      <c r="CD59" s="393"/>
      <c r="CE59" s="393"/>
      <c r="CF59" s="393"/>
      <c r="CG59" s="393"/>
      <c r="CH59" s="393"/>
      <c r="CI59" s="393"/>
      <c r="CJ59" s="393"/>
      <c r="CK59" s="393"/>
      <c r="CL59" s="393"/>
      <c r="CM59" s="393"/>
      <c r="CN59" s="393"/>
      <c r="CO59" s="393"/>
      <c r="CP59" s="393"/>
      <c r="CQ59" s="393"/>
      <c r="CR59" s="393"/>
      <c r="CS59" s="393"/>
      <c r="CT59" s="393"/>
      <c r="CU59" s="393"/>
      <c r="CV59" s="393"/>
      <c r="CW59" s="393"/>
      <c r="CX59" s="393"/>
      <c r="CY59" s="393"/>
      <c r="CZ59" s="393"/>
      <c r="DA59" s="393"/>
      <c r="DB59" s="393"/>
      <c r="DC59" s="393"/>
      <c r="DD59" s="393"/>
      <c r="DE59" s="393"/>
      <c r="DF59" s="393"/>
      <c r="DG59" s="393"/>
      <c r="DH59" s="393"/>
      <c r="DI59" s="393"/>
      <c r="DJ59" s="393"/>
      <c r="DK59" s="393"/>
      <c r="DL59" s="393"/>
      <c r="DM59" s="393"/>
      <c r="DN59" s="393"/>
      <c r="DO59" s="393"/>
      <c r="DP59" s="393"/>
      <c r="DQ59" s="393"/>
      <c r="DR59" s="393"/>
      <c r="DS59" s="393"/>
      <c r="DT59" s="393"/>
      <c r="DU59" s="393"/>
      <c r="DV59" s="393"/>
      <c r="DW59" s="393"/>
      <c r="DX59" s="393"/>
      <c r="DY59" s="393"/>
      <c r="DZ59" s="393"/>
      <c r="EA59" s="393"/>
      <c r="EB59" s="393"/>
      <c r="EC59" s="393"/>
      <c r="ED59" s="393"/>
      <c r="EE59" s="393"/>
      <c r="EF59" s="393"/>
      <c r="EG59" s="393"/>
      <c r="EH59" s="393"/>
      <c r="EI59" s="393"/>
      <c r="EJ59" s="393"/>
      <c r="EK59" s="393"/>
      <c r="EL59" s="393"/>
      <c r="EM59" s="393"/>
      <c r="EN59" s="393"/>
      <c r="EO59" s="393"/>
      <c r="EP59" s="393"/>
      <c r="EQ59" s="393"/>
      <c r="ER59" s="393"/>
      <c r="ES59" s="393"/>
      <c r="ET59" s="393"/>
      <c r="EU59" s="393"/>
      <c r="EV59" s="393"/>
      <c r="EW59" s="393"/>
      <c r="EX59" s="393"/>
      <c r="EY59" s="393"/>
      <c r="EZ59" s="393"/>
      <c r="FA59" s="393"/>
      <c r="FB59" s="393"/>
      <c r="FC59" s="393"/>
      <c r="FD59" s="393"/>
      <c r="FE59" s="393"/>
      <c r="FF59" s="393"/>
      <c r="FG59" s="393"/>
      <c r="FH59" s="393"/>
      <c r="FI59" s="393"/>
      <c r="FJ59" s="393"/>
      <c r="FK59" s="393"/>
      <c r="FL59" s="393"/>
      <c r="FM59" s="393"/>
      <c r="FN59" s="393"/>
      <c r="FO59" s="393"/>
      <c r="FP59" s="393"/>
      <c r="FQ59" s="393"/>
      <c r="FR59" s="393"/>
      <c r="FS59" s="393"/>
      <c r="FT59" s="393"/>
      <c r="FU59" s="393"/>
      <c r="FV59" s="393"/>
      <c r="FW59" s="393"/>
      <c r="FX59" s="393"/>
      <c r="FY59" s="393"/>
      <c r="FZ59" s="393"/>
      <c r="GA59" s="393"/>
      <c r="GB59" s="393"/>
      <c r="GC59" s="393"/>
      <c r="GD59" s="393"/>
      <c r="GE59" s="393"/>
      <c r="GF59" s="393"/>
      <c r="GG59" s="393"/>
      <c r="GH59" s="393"/>
      <c r="GI59" s="393"/>
      <c r="GJ59" s="393"/>
      <c r="GK59" s="393"/>
      <c r="GL59" s="393"/>
      <c r="GM59" s="393"/>
      <c r="GN59" s="393"/>
      <c r="GO59" s="393"/>
      <c r="GP59" s="393"/>
      <c r="GQ59" s="393"/>
      <c r="GR59" s="393"/>
      <c r="GS59" s="393"/>
      <c r="GT59" s="393"/>
      <c r="GU59" s="393"/>
      <c r="GV59" s="393"/>
      <c r="GW59" s="393"/>
      <c r="GX59" s="393"/>
      <c r="GY59" s="393"/>
      <c r="GZ59" s="393"/>
      <c r="HA59" s="393"/>
      <c r="HB59" s="393"/>
      <c r="HC59" s="393"/>
      <c r="HD59" s="393"/>
    </row>
    <row r="60" spans="2:212" x14ac:dyDescent="0.2">
      <c r="B60" s="33"/>
      <c r="C60" s="33"/>
      <c r="D60" s="33"/>
      <c r="H60" s="38"/>
      <c r="Y60" s="393"/>
      <c r="Z60" s="393"/>
      <c r="AA60" s="393"/>
      <c r="AB60" s="393"/>
      <c r="AC60" s="393"/>
      <c r="AD60" s="393"/>
      <c r="AE60" s="393"/>
      <c r="AF60" s="393"/>
      <c r="AG60" s="393"/>
      <c r="AH60" s="393"/>
      <c r="AI60" s="393"/>
      <c r="AJ60" s="393"/>
      <c r="AK60" s="393"/>
      <c r="AL60" s="393"/>
      <c r="AM60" s="393"/>
      <c r="AN60" s="393"/>
      <c r="AO60" s="393"/>
      <c r="AP60" s="393"/>
      <c r="AQ60" s="393"/>
      <c r="AR60" s="393"/>
      <c r="AS60" s="393"/>
      <c r="AT60" s="393"/>
      <c r="AU60" s="393"/>
      <c r="AV60" s="393"/>
      <c r="AW60" s="393"/>
      <c r="AX60" s="393"/>
      <c r="AY60" s="393"/>
      <c r="AZ60" s="393"/>
      <c r="BA60" s="393"/>
      <c r="BB60" s="393"/>
      <c r="BC60" s="393"/>
      <c r="BD60" s="393"/>
      <c r="BE60" s="393"/>
      <c r="BF60" s="393"/>
      <c r="BG60" s="393"/>
      <c r="BH60" s="393"/>
      <c r="BI60" s="393"/>
      <c r="BJ60" s="393"/>
      <c r="BK60" s="393"/>
      <c r="BL60" s="393"/>
      <c r="BM60" s="393"/>
      <c r="BN60" s="393"/>
      <c r="BO60" s="393"/>
      <c r="BP60" s="393"/>
      <c r="BQ60" s="393"/>
      <c r="BR60" s="393"/>
      <c r="BS60" s="393"/>
      <c r="BT60" s="393"/>
      <c r="BU60" s="393"/>
      <c r="BV60" s="393"/>
      <c r="BW60" s="393"/>
      <c r="BX60" s="393"/>
      <c r="BY60" s="393"/>
      <c r="BZ60" s="393"/>
      <c r="CA60" s="393"/>
      <c r="CB60" s="393"/>
      <c r="CC60" s="393"/>
      <c r="CD60" s="393"/>
      <c r="CE60" s="393"/>
      <c r="CF60" s="393"/>
      <c r="CG60" s="393"/>
      <c r="CH60" s="393"/>
      <c r="CI60" s="393"/>
      <c r="CJ60" s="393"/>
      <c r="CK60" s="393"/>
      <c r="CL60" s="393"/>
      <c r="CM60" s="393"/>
      <c r="CN60" s="393"/>
      <c r="CO60" s="393"/>
      <c r="CP60" s="393"/>
      <c r="CQ60" s="393"/>
      <c r="CR60" s="393"/>
      <c r="CS60" s="393"/>
      <c r="CT60" s="393"/>
      <c r="CU60" s="393"/>
      <c r="CV60" s="393"/>
      <c r="CW60" s="393"/>
      <c r="CX60" s="393"/>
      <c r="CY60" s="393"/>
      <c r="CZ60" s="393"/>
      <c r="DA60" s="393"/>
      <c r="DB60" s="393"/>
      <c r="DC60" s="393"/>
      <c r="DD60" s="393"/>
      <c r="DE60" s="393"/>
      <c r="DF60" s="393"/>
      <c r="DG60" s="393"/>
      <c r="DH60" s="393"/>
      <c r="DI60" s="393"/>
      <c r="DJ60" s="393"/>
      <c r="DK60" s="393"/>
      <c r="DL60" s="393"/>
      <c r="DM60" s="393"/>
      <c r="DN60" s="393"/>
      <c r="DO60" s="393"/>
      <c r="DP60" s="393"/>
      <c r="DQ60" s="393"/>
      <c r="DR60" s="393"/>
      <c r="DS60" s="393"/>
      <c r="DT60" s="393"/>
      <c r="DU60" s="393"/>
      <c r="DV60" s="393"/>
      <c r="DW60" s="393"/>
      <c r="DX60" s="393"/>
      <c r="DY60" s="393"/>
      <c r="DZ60" s="393"/>
      <c r="EA60" s="393"/>
      <c r="EB60" s="393"/>
      <c r="EC60" s="393"/>
      <c r="ED60" s="393"/>
      <c r="EE60" s="393"/>
      <c r="EF60" s="393"/>
      <c r="EG60" s="393"/>
      <c r="EH60" s="393"/>
      <c r="EI60" s="393"/>
      <c r="EJ60" s="393"/>
      <c r="EK60" s="393"/>
      <c r="EL60" s="393"/>
      <c r="EM60" s="393"/>
      <c r="EN60" s="393"/>
      <c r="EO60" s="393"/>
      <c r="EP60" s="393"/>
      <c r="EQ60" s="393"/>
      <c r="ER60" s="393"/>
      <c r="ES60" s="393"/>
      <c r="ET60" s="393"/>
      <c r="EU60" s="393"/>
      <c r="EV60" s="393"/>
      <c r="EW60" s="393"/>
      <c r="EX60" s="393"/>
      <c r="EY60" s="393"/>
      <c r="EZ60" s="393"/>
      <c r="FA60" s="393"/>
      <c r="FB60" s="393"/>
      <c r="FC60" s="393"/>
      <c r="FD60" s="393"/>
      <c r="FE60" s="393"/>
      <c r="FF60" s="393"/>
      <c r="FG60" s="393"/>
      <c r="FH60" s="393"/>
      <c r="FI60" s="393"/>
      <c r="FJ60" s="393"/>
      <c r="FK60" s="393"/>
      <c r="FL60" s="393"/>
      <c r="FM60" s="393"/>
      <c r="FN60" s="393"/>
      <c r="FO60" s="393"/>
      <c r="FP60" s="393"/>
      <c r="FQ60" s="393"/>
      <c r="FR60" s="393"/>
      <c r="FS60" s="393"/>
      <c r="FT60" s="393"/>
      <c r="FU60" s="393"/>
      <c r="FV60" s="393"/>
      <c r="FW60" s="393"/>
      <c r="FX60" s="393"/>
      <c r="FY60" s="393"/>
      <c r="FZ60" s="393"/>
      <c r="GA60" s="393"/>
      <c r="GB60" s="393"/>
      <c r="GC60" s="393"/>
      <c r="GD60" s="393"/>
      <c r="GE60" s="393"/>
      <c r="GF60" s="393"/>
      <c r="GG60" s="393"/>
      <c r="GH60" s="393"/>
      <c r="GI60" s="393"/>
      <c r="GJ60" s="393"/>
      <c r="GK60" s="393"/>
      <c r="GL60" s="393"/>
      <c r="GM60" s="393"/>
      <c r="GN60" s="393"/>
      <c r="GO60" s="393"/>
      <c r="GP60" s="393"/>
      <c r="GQ60" s="393"/>
      <c r="GR60" s="393"/>
      <c r="GS60" s="393"/>
      <c r="GT60" s="393"/>
      <c r="GU60" s="393"/>
      <c r="GV60" s="393"/>
      <c r="GW60" s="393"/>
      <c r="GX60" s="393"/>
      <c r="GY60" s="393"/>
      <c r="GZ60" s="393"/>
      <c r="HA60" s="393"/>
      <c r="HB60" s="393"/>
      <c r="HC60" s="393"/>
      <c r="HD60" s="393"/>
    </row>
    <row r="61" spans="2:212" x14ac:dyDescent="0.2">
      <c r="B61" s="33"/>
      <c r="C61" s="33"/>
      <c r="D61" s="33"/>
      <c r="H61" s="38"/>
      <c r="Y61" s="393"/>
      <c r="Z61" s="393"/>
      <c r="AA61" s="393"/>
      <c r="AB61" s="393"/>
      <c r="AC61" s="393"/>
      <c r="AD61" s="393"/>
      <c r="AE61" s="393"/>
      <c r="AF61" s="393"/>
      <c r="AG61" s="393"/>
      <c r="AH61" s="393"/>
      <c r="AI61" s="393"/>
      <c r="AJ61" s="393"/>
      <c r="AK61" s="393"/>
      <c r="AL61" s="393"/>
      <c r="AM61" s="393"/>
      <c r="AN61" s="393"/>
      <c r="AO61" s="393"/>
      <c r="AP61" s="393"/>
      <c r="AQ61" s="393"/>
      <c r="AR61" s="393"/>
      <c r="AS61" s="393"/>
      <c r="AT61" s="393"/>
      <c r="AU61" s="393"/>
      <c r="AV61" s="393"/>
      <c r="AW61" s="393"/>
      <c r="AX61" s="393"/>
      <c r="AY61" s="393"/>
      <c r="AZ61" s="393"/>
      <c r="BA61" s="393"/>
      <c r="BB61" s="393"/>
      <c r="BC61" s="393"/>
      <c r="BD61" s="393"/>
      <c r="BE61" s="393"/>
      <c r="BF61" s="393"/>
      <c r="BG61" s="393"/>
      <c r="BH61" s="393"/>
      <c r="BI61" s="393"/>
      <c r="BJ61" s="393"/>
      <c r="BK61" s="393"/>
      <c r="BL61" s="393"/>
      <c r="BM61" s="393"/>
      <c r="BN61" s="393"/>
      <c r="BO61" s="393"/>
      <c r="BP61" s="393"/>
      <c r="BQ61" s="393"/>
      <c r="BR61" s="393"/>
      <c r="BS61" s="393"/>
      <c r="BT61" s="393"/>
      <c r="BU61" s="393"/>
      <c r="BV61" s="393"/>
      <c r="BW61" s="393"/>
      <c r="BX61" s="393"/>
      <c r="BY61" s="393"/>
      <c r="BZ61" s="393"/>
      <c r="CA61" s="393"/>
      <c r="CB61" s="393"/>
      <c r="CC61" s="393"/>
      <c r="CD61" s="393"/>
      <c r="CE61" s="393"/>
      <c r="CF61" s="393"/>
      <c r="CG61" s="393"/>
      <c r="CH61" s="393"/>
      <c r="CI61" s="393"/>
      <c r="CJ61" s="393"/>
      <c r="CK61" s="393"/>
      <c r="CL61" s="393"/>
      <c r="CM61" s="393"/>
      <c r="CN61" s="393"/>
      <c r="CO61" s="393"/>
      <c r="CP61" s="393"/>
      <c r="CQ61" s="393"/>
      <c r="CR61" s="393"/>
      <c r="CS61" s="393"/>
      <c r="CT61" s="393"/>
      <c r="CU61" s="393"/>
      <c r="CV61" s="393"/>
      <c r="CW61" s="393"/>
      <c r="CX61" s="393"/>
      <c r="CY61" s="393"/>
      <c r="CZ61" s="393"/>
      <c r="DA61" s="393"/>
      <c r="DB61" s="393"/>
      <c r="DC61" s="393"/>
      <c r="DD61" s="393"/>
      <c r="DE61" s="393"/>
      <c r="DF61" s="393"/>
      <c r="DG61" s="393"/>
      <c r="DH61" s="393"/>
      <c r="DI61" s="393"/>
      <c r="DJ61" s="393"/>
      <c r="DK61" s="393"/>
      <c r="DL61" s="393"/>
      <c r="DM61" s="393"/>
      <c r="DN61" s="393"/>
      <c r="DO61" s="393"/>
      <c r="DP61" s="393"/>
      <c r="DQ61" s="393"/>
      <c r="DR61" s="393"/>
      <c r="DS61" s="393"/>
      <c r="DT61" s="393"/>
      <c r="DU61" s="393"/>
      <c r="DV61" s="393"/>
      <c r="DW61" s="393"/>
      <c r="DX61" s="393"/>
      <c r="DY61" s="393"/>
      <c r="DZ61" s="393"/>
      <c r="EA61" s="393"/>
      <c r="EB61" s="393"/>
      <c r="EC61" s="393"/>
      <c r="ED61" s="393"/>
      <c r="EE61" s="393"/>
      <c r="EF61" s="393"/>
      <c r="EG61" s="393"/>
      <c r="EH61" s="393"/>
      <c r="EI61" s="393"/>
      <c r="EJ61" s="393"/>
      <c r="EK61" s="393"/>
      <c r="EL61" s="393"/>
      <c r="EM61" s="393"/>
      <c r="EN61" s="393"/>
      <c r="EO61" s="393"/>
      <c r="EP61" s="393"/>
      <c r="EQ61" s="393"/>
      <c r="ER61" s="393"/>
      <c r="ES61" s="393"/>
      <c r="ET61" s="393"/>
      <c r="EU61" s="393"/>
      <c r="EV61" s="393"/>
      <c r="EW61" s="393"/>
      <c r="EX61" s="393"/>
      <c r="EY61" s="393"/>
      <c r="EZ61" s="393"/>
      <c r="FA61" s="393"/>
      <c r="FB61" s="393"/>
      <c r="FC61" s="393"/>
      <c r="FD61" s="393"/>
      <c r="FE61" s="393"/>
      <c r="FF61" s="393"/>
      <c r="FG61" s="393"/>
      <c r="FH61" s="393"/>
      <c r="FI61" s="393"/>
      <c r="FJ61" s="393"/>
      <c r="FK61" s="393"/>
      <c r="FL61" s="393"/>
      <c r="FM61" s="393"/>
      <c r="FN61" s="393"/>
      <c r="FO61" s="393"/>
      <c r="FP61" s="393"/>
      <c r="FQ61" s="393"/>
      <c r="FR61" s="393"/>
      <c r="FS61" s="393"/>
      <c r="FT61" s="393"/>
      <c r="FU61" s="393"/>
      <c r="FV61" s="393"/>
      <c r="FW61" s="393"/>
      <c r="FX61" s="393"/>
      <c r="FY61" s="393"/>
      <c r="FZ61" s="393"/>
      <c r="GA61" s="393"/>
      <c r="GB61" s="393"/>
      <c r="GC61" s="393"/>
      <c r="GD61" s="393"/>
      <c r="GE61" s="393"/>
      <c r="GF61" s="393"/>
      <c r="GG61" s="393"/>
      <c r="GH61" s="393"/>
      <c r="GI61" s="393"/>
      <c r="GJ61" s="393"/>
      <c r="GK61" s="393"/>
      <c r="GL61" s="393"/>
      <c r="GM61" s="393"/>
      <c r="GN61" s="393"/>
      <c r="GO61" s="393"/>
      <c r="GP61" s="393"/>
      <c r="GQ61" s="393"/>
      <c r="GR61" s="393"/>
      <c r="GS61" s="393"/>
      <c r="GT61" s="393"/>
      <c r="GU61" s="393"/>
      <c r="GV61" s="393"/>
      <c r="GW61" s="393"/>
      <c r="GX61" s="393"/>
      <c r="GY61" s="393"/>
      <c r="GZ61" s="393"/>
      <c r="HA61" s="393"/>
      <c r="HB61" s="393"/>
      <c r="HC61" s="393"/>
      <c r="HD61" s="393"/>
    </row>
    <row r="62" spans="2:212" x14ac:dyDescent="0.2">
      <c r="B62" s="33"/>
      <c r="C62" s="33"/>
      <c r="D62" s="33"/>
      <c r="H62" s="38"/>
      <c r="Y62" s="393"/>
      <c r="Z62" s="393"/>
      <c r="AA62" s="393"/>
      <c r="AB62" s="393"/>
      <c r="AC62" s="393"/>
      <c r="AD62" s="393"/>
      <c r="AE62" s="393"/>
      <c r="AF62" s="393"/>
      <c r="AG62" s="393"/>
      <c r="AH62" s="393"/>
      <c r="AI62" s="393"/>
      <c r="AJ62" s="393"/>
      <c r="AK62" s="393"/>
      <c r="AL62" s="393"/>
      <c r="AM62" s="393"/>
      <c r="AN62" s="393"/>
      <c r="AO62" s="393"/>
      <c r="AP62" s="393"/>
      <c r="AQ62" s="393"/>
      <c r="AR62" s="393"/>
      <c r="AS62" s="393"/>
      <c r="AT62" s="393"/>
      <c r="AU62" s="393"/>
      <c r="AV62" s="393"/>
      <c r="AW62" s="393"/>
      <c r="AX62" s="393"/>
      <c r="AY62" s="393"/>
      <c r="AZ62" s="393"/>
      <c r="BA62" s="393"/>
      <c r="BB62" s="393"/>
      <c r="BC62" s="393"/>
      <c r="BD62" s="393"/>
      <c r="BE62" s="393"/>
      <c r="BF62" s="393"/>
      <c r="BG62" s="393"/>
      <c r="BH62" s="393"/>
      <c r="BI62" s="393"/>
      <c r="BJ62" s="393"/>
      <c r="BK62" s="393"/>
      <c r="BL62" s="393"/>
      <c r="BM62" s="393"/>
      <c r="BN62" s="393"/>
      <c r="BO62" s="393"/>
      <c r="BP62" s="393"/>
      <c r="BQ62" s="393"/>
      <c r="BR62" s="393"/>
      <c r="BS62" s="393"/>
      <c r="BT62" s="393"/>
      <c r="BU62" s="393"/>
      <c r="BV62" s="393"/>
      <c r="BW62" s="393"/>
      <c r="BX62" s="393"/>
      <c r="BY62" s="393"/>
      <c r="BZ62" s="393"/>
      <c r="CA62" s="393"/>
      <c r="CB62" s="393"/>
      <c r="CC62" s="393"/>
      <c r="CD62" s="393"/>
      <c r="CE62" s="393"/>
      <c r="CF62" s="393"/>
      <c r="CG62" s="393"/>
      <c r="CH62" s="393"/>
      <c r="CI62" s="393"/>
      <c r="CJ62" s="393"/>
      <c r="CK62" s="393"/>
      <c r="CL62" s="393"/>
      <c r="CM62" s="393"/>
      <c r="CN62" s="393"/>
      <c r="CO62" s="393"/>
      <c r="CP62" s="393"/>
      <c r="CQ62" s="393"/>
      <c r="CR62" s="393"/>
      <c r="CS62" s="393"/>
      <c r="CT62" s="393"/>
      <c r="CU62" s="393"/>
      <c r="CV62" s="393"/>
      <c r="CW62" s="393"/>
      <c r="CX62" s="393"/>
      <c r="CY62" s="393"/>
      <c r="CZ62" s="393"/>
      <c r="DA62" s="393"/>
      <c r="DB62" s="393"/>
      <c r="DC62" s="393"/>
      <c r="DD62" s="393"/>
      <c r="DE62" s="393"/>
      <c r="DF62" s="393"/>
      <c r="DG62" s="393"/>
      <c r="DH62" s="393"/>
      <c r="DI62" s="393"/>
      <c r="DJ62" s="393"/>
      <c r="DK62" s="393"/>
      <c r="DL62" s="393"/>
      <c r="DM62" s="393"/>
      <c r="DN62" s="393"/>
      <c r="DO62" s="393"/>
      <c r="DP62" s="393"/>
      <c r="DQ62" s="393"/>
      <c r="DR62" s="393"/>
      <c r="DS62" s="393"/>
      <c r="DT62" s="393"/>
      <c r="DU62" s="393"/>
      <c r="DV62" s="393"/>
      <c r="DW62" s="393"/>
      <c r="DX62" s="393"/>
      <c r="DY62" s="393"/>
      <c r="DZ62" s="393"/>
      <c r="EA62" s="393"/>
      <c r="EB62" s="393"/>
      <c r="EC62" s="393"/>
      <c r="ED62" s="393"/>
      <c r="EE62" s="393"/>
      <c r="EF62" s="393"/>
      <c r="EG62" s="393"/>
      <c r="EH62" s="393"/>
      <c r="EI62" s="393"/>
      <c r="EJ62" s="393"/>
      <c r="EK62" s="393"/>
      <c r="EL62" s="393"/>
      <c r="EM62" s="393"/>
      <c r="EN62" s="393"/>
      <c r="EO62" s="393"/>
      <c r="EP62" s="393"/>
      <c r="EQ62" s="393"/>
      <c r="ER62" s="393"/>
      <c r="ES62" s="393"/>
      <c r="ET62" s="393"/>
      <c r="EU62" s="393"/>
      <c r="EV62" s="393"/>
      <c r="EW62" s="393"/>
      <c r="EX62" s="393"/>
      <c r="EY62" s="393"/>
      <c r="EZ62" s="393"/>
      <c r="FA62" s="393"/>
      <c r="FB62" s="393"/>
      <c r="FC62" s="393"/>
      <c r="FD62" s="393"/>
      <c r="FE62" s="393"/>
      <c r="FF62" s="393"/>
      <c r="FG62" s="393"/>
      <c r="FH62" s="393"/>
      <c r="FI62" s="393"/>
      <c r="FJ62" s="393"/>
      <c r="FK62" s="393"/>
      <c r="FL62" s="393"/>
      <c r="FM62" s="393"/>
      <c r="FN62" s="393"/>
      <c r="FO62" s="393"/>
      <c r="FP62" s="393"/>
      <c r="FQ62" s="393"/>
      <c r="FR62" s="393"/>
      <c r="FS62" s="393"/>
      <c r="FT62" s="393"/>
      <c r="FU62" s="393"/>
      <c r="FV62" s="393"/>
      <c r="FW62" s="393"/>
      <c r="FX62" s="393"/>
      <c r="FY62" s="393"/>
      <c r="FZ62" s="393"/>
      <c r="GA62" s="393"/>
      <c r="GB62" s="393"/>
      <c r="GC62" s="393"/>
      <c r="GD62" s="393"/>
      <c r="GE62" s="393"/>
      <c r="GF62" s="393"/>
      <c r="GG62" s="393"/>
      <c r="GH62" s="393"/>
      <c r="GI62" s="393"/>
      <c r="GJ62" s="393"/>
      <c r="GK62" s="393"/>
      <c r="GL62" s="393"/>
      <c r="GM62" s="393"/>
      <c r="GN62" s="393"/>
      <c r="GO62" s="393"/>
      <c r="GP62" s="393"/>
      <c r="GQ62" s="393"/>
      <c r="GR62" s="393"/>
      <c r="GS62" s="393"/>
      <c r="GT62" s="393"/>
      <c r="GU62" s="393"/>
      <c r="GV62" s="393"/>
      <c r="GW62" s="393"/>
      <c r="GX62" s="393"/>
      <c r="GY62" s="393"/>
      <c r="GZ62" s="393"/>
      <c r="HA62" s="393"/>
      <c r="HB62" s="393"/>
      <c r="HC62" s="393"/>
      <c r="HD62" s="393"/>
    </row>
    <row r="63" spans="2:212" x14ac:dyDescent="0.2">
      <c r="B63" s="33"/>
      <c r="C63" s="33"/>
      <c r="D63" s="33"/>
      <c r="H63" s="38"/>
      <c r="Y63" s="393"/>
      <c r="Z63" s="393"/>
      <c r="AA63" s="393"/>
      <c r="AB63" s="393"/>
      <c r="AC63" s="393"/>
      <c r="AD63" s="393"/>
      <c r="AE63" s="393"/>
      <c r="AF63" s="393"/>
      <c r="AG63" s="393"/>
      <c r="AH63" s="393"/>
      <c r="AI63" s="393"/>
      <c r="AJ63" s="393"/>
      <c r="AK63" s="393"/>
      <c r="AL63" s="393"/>
      <c r="AM63" s="393"/>
      <c r="AN63" s="393"/>
      <c r="AO63" s="393"/>
      <c r="AP63" s="393"/>
      <c r="AQ63" s="393"/>
      <c r="AR63" s="393"/>
      <c r="AS63" s="393"/>
      <c r="AT63" s="393"/>
      <c r="AU63" s="393"/>
      <c r="AV63" s="393"/>
      <c r="AW63" s="393"/>
      <c r="AX63" s="393"/>
      <c r="AY63" s="393"/>
      <c r="AZ63" s="393"/>
      <c r="BA63" s="393"/>
      <c r="BB63" s="393"/>
      <c r="BC63" s="393"/>
      <c r="BD63" s="393"/>
      <c r="BE63" s="393"/>
      <c r="BF63" s="393"/>
      <c r="BG63" s="393"/>
      <c r="BH63" s="393"/>
      <c r="BI63" s="393"/>
      <c r="BJ63" s="393"/>
      <c r="BK63" s="393"/>
      <c r="BL63" s="393"/>
      <c r="BM63" s="393"/>
      <c r="BN63" s="393"/>
      <c r="BO63" s="393"/>
      <c r="BP63" s="393"/>
      <c r="BQ63" s="393"/>
      <c r="BR63" s="393"/>
      <c r="BS63" s="393"/>
      <c r="BT63" s="393"/>
      <c r="BU63" s="393"/>
      <c r="BV63" s="393"/>
      <c r="BW63" s="393"/>
      <c r="BX63" s="393"/>
      <c r="BY63" s="393"/>
      <c r="BZ63" s="393"/>
      <c r="CA63" s="393"/>
      <c r="CB63" s="393"/>
      <c r="CC63" s="393"/>
      <c r="CD63" s="393"/>
      <c r="CE63" s="393"/>
      <c r="CF63" s="393"/>
      <c r="CG63" s="393"/>
      <c r="CH63" s="393"/>
      <c r="CI63" s="393"/>
      <c r="CJ63" s="393"/>
      <c r="CK63" s="393"/>
      <c r="CL63" s="393"/>
      <c r="CM63" s="393"/>
      <c r="CN63" s="393"/>
      <c r="CO63" s="393"/>
      <c r="CP63" s="393"/>
      <c r="CQ63" s="393"/>
      <c r="CR63" s="393"/>
      <c r="CS63" s="393"/>
      <c r="CT63" s="393"/>
      <c r="CU63" s="393"/>
      <c r="CV63" s="393"/>
      <c r="CW63" s="393"/>
      <c r="CX63" s="393"/>
      <c r="CY63" s="393"/>
      <c r="CZ63" s="393"/>
      <c r="DA63" s="393"/>
      <c r="DB63" s="393"/>
      <c r="DC63" s="393"/>
      <c r="DD63" s="393"/>
      <c r="DE63" s="393"/>
      <c r="DF63" s="393"/>
      <c r="DG63" s="393"/>
      <c r="DH63" s="393"/>
      <c r="DI63" s="393"/>
      <c r="DJ63" s="393"/>
      <c r="DK63" s="393"/>
      <c r="DL63" s="393"/>
      <c r="DM63" s="393"/>
      <c r="DN63" s="393"/>
      <c r="DO63" s="393"/>
      <c r="DP63" s="393"/>
      <c r="DQ63" s="393"/>
      <c r="DR63" s="393"/>
      <c r="DS63" s="393"/>
      <c r="DT63" s="393"/>
      <c r="DU63" s="393"/>
      <c r="DV63" s="393"/>
      <c r="DW63" s="393"/>
      <c r="DX63" s="393"/>
      <c r="DY63" s="393"/>
      <c r="DZ63" s="393"/>
      <c r="EA63" s="393"/>
      <c r="EB63" s="393"/>
      <c r="EC63" s="393"/>
      <c r="ED63" s="393"/>
      <c r="EE63" s="393"/>
      <c r="EF63" s="393"/>
      <c r="EG63" s="393"/>
      <c r="EH63" s="393"/>
      <c r="EI63" s="393"/>
      <c r="EJ63" s="393"/>
      <c r="EK63" s="393"/>
      <c r="EL63" s="393"/>
      <c r="EM63" s="393"/>
      <c r="EN63" s="393"/>
      <c r="EO63" s="393"/>
      <c r="EP63" s="393"/>
      <c r="EQ63" s="393"/>
      <c r="ER63" s="393"/>
      <c r="ES63" s="393"/>
      <c r="ET63" s="393"/>
      <c r="EU63" s="393"/>
      <c r="EV63" s="393"/>
      <c r="EW63" s="393"/>
      <c r="EX63" s="393"/>
      <c r="EY63" s="393"/>
      <c r="EZ63" s="393"/>
      <c r="FA63" s="393"/>
      <c r="FB63" s="393"/>
      <c r="FC63" s="393"/>
      <c r="FD63" s="393"/>
      <c r="FE63" s="393"/>
      <c r="FF63" s="393"/>
      <c r="FG63" s="393"/>
      <c r="FH63" s="393"/>
      <c r="FI63" s="393"/>
      <c r="FJ63" s="393"/>
      <c r="FK63" s="393"/>
      <c r="FL63" s="393"/>
      <c r="FM63" s="393"/>
      <c r="FN63" s="393"/>
      <c r="FO63" s="393"/>
      <c r="FP63" s="393"/>
      <c r="FQ63" s="393"/>
      <c r="FR63" s="393"/>
      <c r="FS63" s="393"/>
      <c r="FT63" s="393"/>
      <c r="FU63" s="393"/>
      <c r="FV63" s="393"/>
      <c r="FW63" s="393"/>
      <c r="FX63" s="393"/>
      <c r="FY63" s="393"/>
      <c r="FZ63" s="393"/>
      <c r="GA63" s="393"/>
      <c r="GB63" s="393"/>
      <c r="GC63" s="393"/>
      <c r="GD63" s="393"/>
      <c r="GE63" s="393"/>
      <c r="GF63" s="393"/>
      <c r="GG63" s="393"/>
      <c r="GH63" s="393"/>
      <c r="GI63" s="393"/>
      <c r="GJ63" s="393"/>
      <c r="GK63" s="393"/>
      <c r="GL63" s="393"/>
      <c r="GM63" s="393"/>
      <c r="GN63" s="393"/>
      <c r="GO63" s="393"/>
      <c r="GP63" s="393"/>
      <c r="GQ63" s="393"/>
      <c r="GR63" s="393"/>
      <c r="GS63" s="393"/>
      <c r="GT63" s="393"/>
      <c r="GU63" s="393"/>
      <c r="GV63" s="393"/>
      <c r="GW63" s="393"/>
      <c r="GX63" s="393"/>
      <c r="GY63" s="393"/>
      <c r="GZ63" s="393"/>
      <c r="HA63" s="393"/>
      <c r="HB63" s="393"/>
      <c r="HC63" s="393"/>
      <c r="HD63" s="393"/>
    </row>
    <row r="64" spans="2:212" x14ac:dyDescent="0.2">
      <c r="B64" s="33"/>
      <c r="C64" s="33"/>
      <c r="D64" s="33"/>
      <c r="H64" s="38"/>
      <c r="Y64" s="393"/>
      <c r="Z64" s="393"/>
      <c r="AA64" s="393"/>
      <c r="AB64" s="393"/>
      <c r="AC64" s="393"/>
      <c r="AD64" s="393"/>
      <c r="AE64" s="393"/>
      <c r="AF64" s="393"/>
      <c r="AG64" s="393"/>
      <c r="AH64" s="393"/>
      <c r="AI64" s="393"/>
      <c r="AJ64" s="393"/>
      <c r="AK64" s="393"/>
      <c r="AL64" s="393"/>
      <c r="AM64" s="393"/>
      <c r="AN64" s="393"/>
      <c r="AO64" s="393"/>
      <c r="AP64" s="393"/>
      <c r="AQ64" s="393"/>
      <c r="AR64" s="393"/>
      <c r="AS64" s="393"/>
      <c r="AT64" s="393"/>
      <c r="AU64" s="393"/>
      <c r="AV64" s="393"/>
      <c r="AW64" s="393"/>
      <c r="AX64" s="393"/>
      <c r="AY64" s="393"/>
      <c r="AZ64" s="393"/>
      <c r="BA64" s="393"/>
      <c r="BB64" s="393"/>
      <c r="BC64" s="393"/>
      <c r="BD64" s="393"/>
      <c r="BE64" s="393"/>
      <c r="BF64" s="393"/>
      <c r="BG64" s="393"/>
      <c r="BH64" s="393"/>
      <c r="BI64" s="393"/>
      <c r="BJ64" s="393"/>
      <c r="BK64" s="393"/>
      <c r="BL64" s="393"/>
      <c r="BM64" s="393"/>
      <c r="BN64" s="393"/>
      <c r="BO64" s="393"/>
      <c r="BP64" s="393"/>
      <c r="BQ64" s="393"/>
      <c r="BR64" s="393"/>
      <c r="BS64" s="393"/>
      <c r="BT64" s="393"/>
      <c r="BU64" s="393"/>
      <c r="BV64" s="393"/>
      <c r="BW64" s="393"/>
      <c r="BX64" s="393"/>
      <c r="BY64" s="393"/>
      <c r="BZ64" s="393"/>
      <c r="CA64" s="393"/>
      <c r="CB64" s="393"/>
      <c r="CC64" s="393"/>
      <c r="CD64" s="393"/>
      <c r="CE64" s="393"/>
      <c r="CF64" s="393"/>
      <c r="CG64" s="393"/>
      <c r="CH64" s="393"/>
      <c r="CI64" s="393"/>
      <c r="CJ64" s="393"/>
      <c r="CK64" s="393"/>
      <c r="CL64" s="393"/>
      <c r="CM64" s="393"/>
      <c r="CN64" s="393"/>
      <c r="CO64" s="393"/>
      <c r="CP64" s="393"/>
      <c r="CQ64" s="393"/>
      <c r="CR64" s="393"/>
      <c r="CS64" s="393"/>
      <c r="CT64" s="393"/>
      <c r="CU64" s="393"/>
      <c r="CV64" s="393"/>
      <c r="CW64" s="393"/>
      <c r="CX64" s="393"/>
      <c r="CY64" s="393"/>
      <c r="CZ64" s="393"/>
      <c r="DA64" s="393"/>
      <c r="DB64" s="393"/>
      <c r="DC64" s="393"/>
      <c r="DD64" s="393"/>
      <c r="DE64" s="393"/>
      <c r="DF64" s="393"/>
      <c r="DG64" s="393"/>
      <c r="DH64" s="393"/>
      <c r="DI64" s="393"/>
      <c r="DJ64" s="393"/>
      <c r="DK64" s="393"/>
      <c r="DL64" s="393"/>
      <c r="DM64" s="393"/>
      <c r="DN64" s="393"/>
      <c r="DO64" s="393"/>
      <c r="DP64" s="393"/>
      <c r="DQ64" s="393"/>
      <c r="DR64" s="393"/>
      <c r="DS64" s="393"/>
      <c r="DT64" s="393"/>
      <c r="DU64" s="393"/>
      <c r="DV64" s="393"/>
      <c r="DW64" s="393"/>
      <c r="DX64" s="393"/>
      <c r="DY64" s="393"/>
      <c r="DZ64" s="393"/>
      <c r="EA64" s="393"/>
      <c r="EB64" s="393"/>
      <c r="EC64" s="393"/>
      <c r="ED64" s="393"/>
      <c r="EE64" s="393"/>
      <c r="EF64" s="393"/>
      <c r="EG64" s="393"/>
      <c r="EH64" s="393"/>
      <c r="EI64" s="393"/>
      <c r="EJ64" s="393"/>
      <c r="EK64" s="393"/>
      <c r="EL64" s="393"/>
      <c r="EM64" s="393"/>
      <c r="EN64" s="393"/>
      <c r="EO64" s="393"/>
      <c r="EP64" s="393"/>
      <c r="EQ64" s="393"/>
      <c r="ER64" s="393"/>
      <c r="ES64" s="393"/>
      <c r="ET64" s="393"/>
      <c r="EU64" s="393"/>
      <c r="EV64" s="393"/>
      <c r="EW64" s="393"/>
      <c r="EX64" s="393"/>
      <c r="EY64" s="393"/>
      <c r="EZ64" s="393"/>
      <c r="FA64" s="393"/>
      <c r="FB64" s="393"/>
      <c r="FC64" s="393"/>
      <c r="FD64" s="393"/>
      <c r="FE64" s="393"/>
      <c r="FF64" s="393"/>
      <c r="FG64" s="393"/>
      <c r="FH64" s="393"/>
      <c r="FI64" s="393"/>
      <c r="FJ64" s="393"/>
      <c r="FK64" s="393"/>
      <c r="FL64" s="393"/>
      <c r="FM64" s="393"/>
      <c r="FN64" s="393"/>
      <c r="FO64" s="393"/>
      <c r="FP64" s="393"/>
      <c r="FQ64" s="393"/>
      <c r="FR64" s="393"/>
      <c r="FS64" s="393"/>
      <c r="FT64" s="393"/>
      <c r="FU64" s="393"/>
      <c r="FV64" s="393"/>
      <c r="FW64" s="393"/>
      <c r="FX64" s="393"/>
      <c r="FY64" s="393"/>
      <c r="FZ64" s="393"/>
      <c r="GA64" s="393"/>
      <c r="GB64" s="393"/>
      <c r="GC64" s="393"/>
      <c r="GD64" s="393"/>
      <c r="GE64" s="393"/>
      <c r="GF64" s="393"/>
      <c r="GG64" s="393"/>
      <c r="GH64" s="393"/>
      <c r="GI64" s="393"/>
      <c r="GJ64" s="393"/>
      <c r="GK64" s="393"/>
      <c r="GL64" s="393"/>
      <c r="GM64" s="393"/>
      <c r="GN64" s="393"/>
      <c r="GO64" s="393"/>
      <c r="GP64" s="393"/>
      <c r="GQ64" s="393"/>
      <c r="GR64" s="393"/>
      <c r="GS64" s="393"/>
      <c r="GT64" s="393"/>
      <c r="GU64" s="393"/>
      <c r="GV64" s="393"/>
      <c r="GW64" s="393"/>
      <c r="GX64" s="393"/>
      <c r="GY64" s="393"/>
      <c r="GZ64" s="393"/>
      <c r="HA64" s="393"/>
      <c r="HB64" s="393"/>
      <c r="HC64" s="393"/>
      <c r="HD64" s="393"/>
    </row>
    <row r="65" spans="2:212" x14ac:dyDescent="0.2">
      <c r="B65" s="33"/>
      <c r="C65" s="33"/>
      <c r="D65" s="33"/>
      <c r="H65" s="38"/>
      <c r="Y65" s="393"/>
      <c r="Z65" s="393"/>
      <c r="AA65" s="393"/>
      <c r="AB65" s="393"/>
      <c r="AC65" s="393"/>
      <c r="AD65" s="393"/>
      <c r="AE65" s="393"/>
      <c r="AF65" s="393"/>
      <c r="AG65" s="393"/>
      <c r="AH65" s="393"/>
      <c r="AI65" s="393"/>
      <c r="AJ65" s="393"/>
      <c r="AK65" s="393"/>
      <c r="AL65" s="393"/>
      <c r="AM65" s="393"/>
      <c r="AN65" s="393"/>
      <c r="AO65" s="393"/>
      <c r="AP65" s="393"/>
      <c r="AQ65" s="393"/>
      <c r="AR65" s="393"/>
      <c r="AS65" s="393"/>
      <c r="AT65" s="393"/>
      <c r="AU65" s="393"/>
      <c r="AV65" s="393"/>
      <c r="AW65" s="393"/>
      <c r="AX65" s="393"/>
      <c r="AY65" s="393"/>
      <c r="AZ65" s="393"/>
      <c r="BA65" s="393"/>
      <c r="BB65" s="393"/>
      <c r="BC65" s="393"/>
      <c r="BD65" s="393"/>
      <c r="BE65" s="393"/>
      <c r="BF65" s="393"/>
      <c r="BG65" s="393"/>
      <c r="BH65" s="393"/>
      <c r="BI65" s="393"/>
      <c r="BJ65" s="393"/>
      <c r="BK65" s="393"/>
      <c r="BL65" s="393"/>
      <c r="BM65" s="393"/>
      <c r="BN65" s="393"/>
      <c r="BO65" s="393"/>
      <c r="BP65" s="393"/>
      <c r="BQ65" s="393"/>
      <c r="BR65" s="393"/>
      <c r="BS65" s="393"/>
      <c r="BT65" s="393"/>
      <c r="BU65" s="393"/>
      <c r="BV65" s="393"/>
      <c r="BW65" s="393"/>
      <c r="BX65" s="393"/>
      <c r="BY65" s="393"/>
      <c r="BZ65" s="393"/>
      <c r="CA65" s="393"/>
      <c r="CB65" s="393"/>
      <c r="CC65" s="393"/>
      <c r="CD65" s="393"/>
      <c r="CE65" s="393"/>
      <c r="CF65" s="393"/>
      <c r="CG65" s="393"/>
      <c r="CH65" s="393"/>
      <c r="CI65" s="393"/>
      <c r="CJ65" s="393"/>
      <c r="CK65" s="393"/>
      <c r="CL65" s="393"/>
      <c r="CM65" s="393"/>
      <c r="CN65" s="393"/>
      <c r="CO65" s="393"/>
      <c r="CP65" s="393"/>
      <c r="CQ65" s="393"/>
      <c r="CR65" s="393"/>
      <c r="CS65" s="393"/>
      <c r="CT65" s="393"/>
      <c r="CU65" s="393"/>
      <c r="CV65" s="393"/>
      <c r="CW65" s="393"/>
      <c r="CX65" s="393"/>
      <c r="CY65" s="393"/>
      <c r="CZ65" s="393"/>
      <c r="DA65" s="393"/>
      <c r="DB65" s="393"/>
      <c r="DC65" s="393"/>
      <c r="DD65" s="393"/>
      <c r="DE65" s="393"/>
      <c r="DF65" s="393"/>
      <c r="DG65" s="393"/>
      <c r="DH65" s="393"/>
      <c r="DI65" s="393"/>
      <c r="DJ65" s="393"/>
      <c r="DK65" s="393"/>
      <c r="DL65" s="393"/>
      <c r="DM65" s="393"/>
      <c r="DN65" s="393"/>
      <c r="DO65" s="393"/>
      <c r="DP65" s="393"/>
      <c r="DQ65" s="393"/>
      <c r="DR65" s="393"/>
      <c r="DS65" s="393"/>
      <c r="DT65" s="393"/>
      <c r="DU65" s="393"/>
      <c r="DV65" s="393"/>
      <c r="DW65" s="393"/>
      <c r="DX65" s="393"/>
      <c r="DY65" s="393"/>
      <c r="DZ65" s="393"/>
      <c r="EA65" s="393"/>
      <c r="EB65" s="393"/>
      <c r="EC65" s="393"/>
      <c r="ED65" s="393"/>
      <c r="EE65" s="393"/>
      <c r="EF65" s="393"/>
      <c r="EG65" s="393"/>
      <c r="EH65" s="393"/>
      <c r="EI65" s="393"/>
      <c r="EJ65" s="393"/>
      <c r="EK65" s="393"/>
      <c r="EL65" s="393"/>
      <c r="EM65" s="393"/>
      <c r="EN65" s="393"/>
      <c r="EO65" s="393"/>
      <c r="EP65" s="393"/>
      <c r="EQ65" s="393"/>
      <c r="ER65" s="393"/>
      <c r="ES65" s="393"/>
      <c r="ET65" s="393"/>
      <c r="EU65" s="393"/>
      <c r="EV65" s="393"/>
      <c r="EW65" s="393"/>
      <c r="EX65" s="393"/>
      <c r="EY65" s="393"/>
      <c r="EZ65" s="393"/>
      <c r="FA65" s="393"/>
      <c r="FB65" s="393"/>
      <c r="FC65" s="393"/>
      <c r="FD65" s="393"/>
      <c r="FE65" s="393"/>
      <c r="FF65" s="393"/>
      <c r="FG65" s="393"/>
      <c r="FH65" s="393"/>
      <c r="FI65" s="393"/>
      <c r="FJ65" s="393"/>
      <c r="FK65" s="393"/>
      <c r="FL65" s="393"/>
      <c r="FM65" s="393"/>
      <c r="FN65" s="393"/>
      <c r="FO65" s="393"/>
      <c r="FP65" s="393"/>
      <c r="FQ65" s="393"/>
      <c r="FR65" s="393"/>
      <c r="FS65" s="393"/>
      <c r="FT65" s="393"/>
      <c r="FU65" s="393"/>
      <c r="FV65" s="393"/>
      <c r="FW65" s="393"/>
      <c r="FX65" s="393"/>
      <c r="FY65" s="393"/>
      <c r="FZ65" s="393"/>
      <c r="GA65" s="393"/>
      <c r="GB65" s="393"/>
      <c r="GC65" s="393"/>
      <c r="GD65" s="393"/>
      <c r="GE65" s="393"/>
      <c r="GF65" s="393"/>
      <c r="GG65" s="393"/>
      <c r="GH65" s="393"/>
      <c r="GI65" s="393"/>
      <c r="GJ65" s="393"/>
      <c r="GK65" s="393"/>
      <c r="GL65" s="393"/>
      <c r="GM65" s="393"/>
      <c r="GN65" s="393"/>
      <c r="GO65" s="393"/>
      <c r="GP65" s="393"/>
      <c r="GQ65" s="393"/>
      <c r="GR65" s="393"/>
      <c r="GS65" s="393"/>
      <c r="GT65" s="393"/>
      <c r="GU65" s="393"/>
      <c r="GV65" s="393"/>
      <c r="GW65" s="393"/>
      <c r="GX65" s="393"/>
      <c r="GY65" s="393"/>
      <c r="GZ65" s="393"/>
      <c r="HA65" s="393"/>
      <c r="HB65" s="393"/>
      <c r="HC65" s="393"/>
      <c r="HD65" s="393"/>
    </row>
    <row r="66" spans="2:212" x14ac:dyDescent="0.2">
      <c r="B66" s="33"/>
      <c r="C66" s="33"/>
      <c r="D66" s="33"/>
      <c r="H66" s="38"/>
      <c r="Y66" s="393"/>
      <c r="Z66" s="393"/>
      <c r="AA66" s="393"/>
      <c r="AB66" s="393"/>
      <c r="AC66" s="393"/>
      <c r="AD66" s="393"/>
      <c r="AE66" s="393"/>
      <c r="AF66" s="393"/>
      <c r="AG66" s="393"/>
      <c r="AH66" s="393"/>
      <c r="AI66" s="393"/>
      <c r="AJ66" s="393"/>
      <c r="AK66" s="393"/>
      <c r="AL66" s="393"/>
      <c r="AM66" s="393"/>
      <c r="AN66" s="393"/>
      <c r="AO66" s="393"/>
      <c r="AP66" s="393"/>
      <c r="AQ66" s="393"/>
      <c r="AR66" s="393"/>
      <c r="AS66" s="393"/>
      <c r="AT66" s="393"/>
      <c r="AU66" s="393"/>
      <c r="AV66" s="393"/>
      <c r="AW66" s="393"/>
      <c r="AX66" s="393"/>
      <c r="AY66" s="393"/>
      <c r="AZ66" s="393"/>
      <c r="BA66" s="393"/>
      <c r="BB66" s="393"/>
      <c r="BC66" s="393"/>
      <c r="BD66" s="393"/>
      <c r="BE66" s="393"/>
      <c r="BF66" s="393"/>
      <c r="BG66" s="393"/>
      <c r="BH66" s="393"/>
      <c r="BI66" s="393"/>
      <c r="BJ66" s="393"/>
      <c r="BK66" s="393"/>
      <c r="BL66" s="393"/>
      <c r="BM66" s="393"/>
      <c r="BN66" s="393"/>
      <c r="BO66" s="393"/>
      <c r="BP66" s="393"/>
      <c r="BQ66" s="393"/>
      <c r="BR66" s="393"/>
      <c r="BS66" s="393"/>
      <c r="BT66" s="393"/>
      <c r="BU66" s="393"/>
      <c r="BV66" s="393"/>
      <c r="BW66" s="393"/>
      <c r="BX66" s="393"/>
      <c r="BY66" s="393"/>
      <c r="BZ66" s="393"/>
      <c r="CA66" s="393"/>
      <c r="CB66" s="393"/>
      <c r="CC66" s="393"/>
      <c r="CD66" s="393"/>
      <c r="CE66" s="393"/>
      <c r="CF66" s="393"/>
      <c r="CG66" s="393"/>
      <c r="CH66" s="393"/>
      <c r="CI66" s="393"/>
      <c r="CJ66" s="393"/>
      <c r="CK66" s="393"/>
      <c r="CL66" s="393"/>
      <c r="CM66" s="393"/>
      <c r="CN66" s="393"/>
      <c r="CO66" s="393"/>
      <c r="CP66" s="393"/>
      <c r="CQ66" s="393"/>
      <c r="CR66" s="393"/>
      <c r="CS66" s="393"/>
      <c r="CT66" s="393"/>
      <c r="CU66" s="393"/>
      <c r="CV66" s="393"/>
      <c r="CW66" s="393"/>
      <c r="CX66" s="393"/>
      <c r="CY66" s="393"/>
      <c r="CZ66" s="393"/>
      <c r="DA66" s="393"/>
      <c r="DB66" s="393"/>
      <c r="DC66" s="393"/>
      <c r="DD66" s="393"/>
      <c r="DE66" s="393"/>
      <c r="DF66" s="393"/>
      <c r="DG66" s="393"/>
      <c r="DH66" s="393"/>
      <c r="DI66" s="393"/>
      <c r="DJ66" s="393"/>
      <c r="DK66" s="393"/>
      <c r="DL66" s="393"/>
      <c r="DM66" s="393"/>
      <c r="DN66" s="393"/>
      <c r="DO66" s="393"/>
      <c r="DP66" s="393"/>
      <c r="DQ66" s="393"/>
      <c r="DR66" s="393"/>
      <c r="DS66" s="393"/>
      <c r="DT66" s="393"/>
      <c r="DU66" s="393"/>
      <c r="DV66" s="393"/>
      <c r="DW66" s="393"/>
      <c r="DX66" s="393"/>
      <c r="DY66" s="393"/>
      <c r="DZ66" s="393"/>
      <c r="EA66" s="393"/>
      <c r="EB66" s="393"/>
      <c r="EC66" s="393"/>
      <c r="ED66" s="393"/>
      <c r="EE66" s="393"/>
      <c r="EF66" s="393"/>
      <c r="EG66" s="393"/>
      <c r="EH66" s="393"/>
      <c r="EI66" s="393"/>
      <c r="EJ66" s="393"/>
      <c r="EK66" s="393"/>
      <c r="EL66" s="393"/>
      <c r="EM66" s="393"/>
      <c r="EN66" s="393"/>
      <c r="EO66" s="393"/>
      <c r="EP66" s="393"/>
      <c r="EQ66" s="393"/>
      <c r="ER66" s="393"/>
      <c r="ES66" s="393"/>
      <c r="ET66" s="393"/>
      <c r="EU66" s="393"/>
      <c r="EV66" s="393"/>
      <c r="EW66" s="393"/>
      <c r="EX66" s="393"/>
      <c r="EY66" s="393"/>
      <c r="EZ66" s="393"/>
      <c r="FA66" s="393"/>
      <c r="FB66" s="393"/>
      <c r="FC66" s="393"/>
      <c r="FD66" s="393"/>
      <c r="FE66" s="393"/>
      <c r="FF66" s="393"/>
      <c r="FG66" s="393"/>
      <c r="FH66" s="393"/>
      <c r="FI66" s="393"/>
      <c r="FJ66" s="393"/>
      <c r="FK66" s="393"/>
      <c r="FL66" s="393"/>
      <c r="FM66" s="393"/>
      <c r="FN66" s="393"/>
      <c r="FO66" s="393"/>
      <c r="FP66" s="393"/>
      <c r="FQ66" s="393"/>
      <c r="FR66" s="393"/>
      <c r="FS66" s="393"/>
      <c r="FT66" s="393"/>
      <c r="FU66" s="393"/>
      <c r="FV66" s="393"/>
      <c r="FW66" s="393"/>
      <c r="FX66" s="393"/>
      <c r="FY66" s="393"/>
      <c r="FZ66" s="393"/>
      <c r="GA66" s="393"/>
      <c r="GB66" s="393"/>
      <c r="GC66" s="393"/>
      <c r="GD66" s="393"/>
      <c r="GE66" s="393"/>
      <c r="GF66" s="393"/>
      <c r="GG66" s="393"/>
      <c r="GH66" s="393"/>
      <c r="GI66" s="393"/>
      <c r="GJ66" s="393"/>
      <c r="GK66" s="393"/>
      <c r="GL66" s="393"/>
      <c r="GM66" s="393"/>
      <c r="GN66" s="393"/>
      <c r="GO66" s="393"/>
      <c r="GP66" s="393"/>
      <c r="GQ66" s="393"/>
      <c r="GR66" s="393"/>
      <c r="GS66" s="393"/>
      <c r="GT66" s="393"/>
      <c r="GU66" s="393"/>
      <c r="GV66" s="393"/>
      <c r="GW66" s="393"/>
      <c r="GX66" s="393"/>
      <c r="GY66" s="393"/>
      <c r="GZ66" s="393"/>
      <c r="HA66" s="393"/>
      <c r="HB66" s="393"/>
      <c r="HC66" s="393"/>
      <c r="HD66" s="393"/>
    </row>
    <row r="67" spans="2:212" x14ac:dyDescent="0.2">
      <c r="B67" s="33"/>
      <c r="C67" s="33"/>
      <c r="D67" s="33"/>
      <c r="H67" s="38"/>
      <c r="Y67" s="393"/>
      <c r="Z67" s="393"/>
      <c r="AA67" s="393"/>
      <c r="AB67" s="393"/>
      <c r="AC67" s="393"/>
      <c r="AD67" s="393"/>
      <c r="AE67" s="393"/>
      <c r="AF67" s="393"/>
      <c r="AG67" s="393"/>
      <c r="AH67" s="393"/>
      <c r="AI67" s="393"/>
      <c r="AJ67" s="393"/>
      <c r="AK67" s="393"/>
      <c r="AL67" s="393"/>
      <c r="AM67" s="393"/>
      <c r="AN67" s="393"/>
      <c r="AO67" s="393"/>
      <c r="AP67" s="393"/>
      <c r="AQ67" s="393"/>
      <c r="AR67" s="393"/>
      <c r="AS67" s="393"/>
      <c r="AT67" s="393"/>
      <c r="AU67" s="393"/>
      <c r="AV67" s="393"/>
      <c r="AW67" s="393"/>
      <c r="AX67" s="393"/>
      <c r="AY67" s="393"/>
      <c r="AZ67" s="393"/>
      <c r="BA67" s="393"/>
      <c r="BB67" s="393"/>
      <c r="BC67" s="393"/>
      <c r="BD67" s="393"/>
      <c r="BE67" s="393"/>
      <c r="BF67" s="393"/>
      <c r="BG67" s="393"/>
      <c r="BH67" s="393"/>
      <c r="BI67" s="393"/>
      <c r="BJ67" s="393"/>
      <c r="BK67" s="393"/>
      <c r="BL67" s="393"/>
      <c r="BM67" s="393"/>
      <c r="BN67" s="393"/>
      <c r="BO67" s="393"/>
      <c r="BP67" s="393"/>
      <c r="BQ67" s="393"/>
      <c r="BR67" s="393"/>
      <c r="BS67" s="393"/>
      <c r="BT67" s="393"/>
      <c r="BU67" s="393"/>
      <c r="BV67" s="393"/>
      <c r="BW67" s="393"/>
      <c r="BX67" s="393"/>
      <c r="BY67" s="393"/>
      <c r="BZ67" s="393"/>
      <c r="CA67" s="393"/>
      <c r="CB67" s="393"/>
      <c r="CC67" s="393"/>
      <c r="CD67" s="393"/>
      <c r="CE67" s="393"/>
      <c r="CF67" s="393"/>
      <c r="CG67" s="393"/>
      <c r="CH67" s="393"/>
      <c r="CI67" s="393"/>
      <c r="CJ67" s="393"/>
      <c r="CK67" s="393"/>
      <c r="CL67" s="393"/>
      <c r="CM67" s="393"/>
      <c r="CN67" s="393"/>
      <c r="CO67" s="393"/>
      <c r="CP67" s="393"/>
      <c r="CQ67" s="393"/>
      <c r="CR67" s="393"/>
      <c r="CS67" s="393"/>
      <c r="CT67" s="393"/>
      <c r="CU67" s="393"/>
      <c r="CV67" s="393"/>
      <c r="CW67" s="393"/>
      <c r="CX67" s="393"/>
      <c r="CY67" s="393"/>
      <c r="CZ67" s="393"/>
      <c r="DA67" s="393"/>
      <c r="DB67" s="393"/>
      <c r="DC67" s="393"/>
      <c r="DD67" s="393"/>
      <c r="DE67" s="393"/>
      <c r="DF67" s="393"/>
      <c r="DG67" s="393"/>
      <c r="DH67" s="393"/>
      <c r="DI67" s="393"/>
      <c r="DJ67" s="393"/>
      <c r="DK67" s="393"/>
      <c r="DL67" s="393"/>
      <c r="DM67" s="393"/>
      <c r="DN67" s="393"/>
      <c r="DO67" s="393"/>
      <c r="DP67" s="393"/>
      <c r="DQ67" s="393"/>
      <c r="DR67" s="393"/>
      <c r="DS67" s="393"/>
      <c r="DT67" s="393"/>
      <c r="DU67" s="393"/>
      <c r="DV67" s="393"/>
      <c r="DW67" s="393"/>
      <c r="DX67" s="393"/>
      <c r="DY67" s="393"/>
      <c r="DZ67" s="393"/>
      <c r="EA67" s="393"/>
      <c r="EB67" s="393"/>
      <c r="EC67" s="393"/>
      <c r="ED67" s="393"/>
      <c r="EE67" s="393"/>
      <c r="EF67" s="393"/>
      <c r="EG67" s="393"/>
      <c r="EH67" s="393"/>
      <c r="EI67" s="393"/>
      <c r="EJ67" s="393"/>
      <c r="EK67" s="393"/>
      <c r="EL67" s="393"/>
      <c r="EM67" s="393"/>
      <c r="EN67" s="393"/>
      <c r="EO67" s="393"/>
      <c r="EP67" s="393"/>
      <c r="EQ67" s="393"/>
      <c r="ER67" s="393"/>
      <c r="ES67" s="393"/>
      <c r="ET67" s="393"/>
      <c r="EU67" s="393"/>
      <c r="EV67" s="393"/>
      <c r="EW67" s="393"/>
      <c r="EX67" s="393"/>
      <c r="EY67" s="393"/>
      <c r="EZ67" s="393"/>
      <c r="FA67" s="393"/>
      <c r="FB67" s="393"/>
      <c r="FC67" s="393"/>
      <c r="FD67" s="393"/>
      <c r="FE67" s="393"/>
      <c r="FF67" s="393"/>
      <c r="FG67" s="393"/>
      <c r="FH67" s="393"/>
      <c r="FI67" s="393"/>
      <c r="FJ67" s="393"/>
      <c r="FK67" s="393"/>
      <c r="FL67" s="393"/>
      <c r="FM67" s="393"/>
      <c r="FN67" s="393"/>
      <c r="FO67" s="393"/>
      <c r="FP67" s="393"/>
      <c r="FQ67" s="393"/>
      <c r="FR67" s="393"/>
      <c r="FS67" s="393"/>
      <c r="FT67" s="393"/>
      <c r="FU67" s="393"/>
      <c r="FV67" s="393"/>
      <c r="FW67" s="393"/>
      <c r="FX67" s="393"/>
      <c r="FY67" s="393"/>
      <c r="FZ67" s="393"/>
      <c r="GA67" s="393"/>
      <c r="GB67" s="393"/>
      <c r="GC67" s="393"/>
      <c r="GD67" s="393"/>
      <c r="GE67" s="393"/>
      <c r="GF67" s="393"/>
      <c r="GG67" s="393"/>
      <c r="GH67" s="393"/>
      <c r="GI67" s="393"/>
      <c r="GJ67" s="393"/>
      <c r="GK67" s="393"/>
      <c r="GL67" s="393"/>
      <c r="GM67" s="393"/>
      <c r="GN67" s="393"/>
      <c r="GO67" s="393"/>
      <c r="GP67" s="393"/>
      <c r="GQ67" s="393"/>
      <c r="GR67" s="393"/>
      <c r="GS67" s="393"/>
      <c r="GT67" s="393"/>
      <c r="GU67" s="393"/>
      <c r="GV67" s="393"/>
      <c r="GW67" s="393"/>
      <c r="GX67" s="393"/>
      <c r="GY67" s="393"/>
      <c r="GZ67" s="393"/>
      <c r="HA67" s="393"/>
      <c r="HB67" s="393"/>
      <c r="HC67" s="393"/>
      <c r="HD67" s="393"/>
    </row>
    <row r="68" spans="2:212" x14ac:dyDescent="0.2">
      <c r="B68" s="33"/>
      <c r="C68" s="33"/>
      <c r="D68" s="33"/>
      <c r="H68" s="38"/>
      <c r="Y68" s="393"/>
      <c r="Z68" s="393"/>
      <c r="AA68" s="393"/>
      <c r="AB68" s="393"/>
      <c r="AC68" s="393"/>
      <c r="AD68" s="393"/>
      <c r="AE68" s="393"/>
      <c r="AF68" s="393"/>
      <c r="AG68" s="393"/>
      <c r="AH68" s="393"/>
      <c r="AI68" s="393"/>
      <c r="AJ68" s="393"/>
      <c r="AK68" s="393"/>
      <c r="AL68" s="393"/>
      <c r="AM68" s="393"/>
      <c r="AN68" s="393"/>
      <c r="AO68" s="393"/>
      <c r="AP68" s="393"/>
      <c r="AQ68" s="393"/>
      <c r="AR68" s="393"/>
      <c r="AS68" s="393"/>
      <c r="AT68" s="393"/>
      <c r="AU68" s="393"/>
      <c r="AV68" s="393"/>
      <c r="AW68" s="393"/>
      <c r="AX68" s="393"/>
      <c r="AY68" s="393"/>
      <c r="AZ68" s="393"/>
      <c r="BA68" s="393"/>
      <c r="BB68" s="393"/>
      <c r="BC68" s="393"/>
      <c r="BD68" s="393"/>
      <c r="BE68" s="393"/>
      <c r="BF68" s="393"/>
      <c r="BG68" s="393"/>
      <c r="BH68" s="393"/>
      <c r="BI68" s="393"/>
      <c r="BJ68" s="393"/>
      <c r="BK68" s="393"/>
      <c r="BL68" s="393"/>
      <c r="BM68" s="393"/>
      <c r="BN68" s="393"/>
      <c r="BO68" s="393"/>
      <c r="BP68" s="393"/>
      <c r="BQ68" s="393"/>
      <c r="BR68" s="393"/>
      <c r="BS68" s="393"/>
      <c r="BT68" s="393"/>
      <c r="BU68" s="393"/>
      <c r="BV68" s="393"/>
      <c r="BW68" s="393"/>
      <c r="BX68" s="393"/>
      <c r="BY68" s="393"/>
      <c r="BZ68" s="393"/>
      <c r="CA68" s="393"/>
      <c r="CB68" s="393"/>
      <c r="CC68" s="393"/>
      <c r="CD68" s="393"/>
      <c r="CE68" s="393"/>
      <c r="CF68" s="393"/>
      <c r="CG68" s="393"/>
      <c r="CH68" s="393"/>
      <c r="CI68" s="393"/>
      <c r="CJ68" s="393"/>
      <c r="CK68" s="393"/>
      <c r="CL68" s="393"/>
      <c r="CM68" s="393"/>
      <c r="CN68" s="393"/>
      <c r="CO68" s="393"/>
      <c r="CP68" s="393"/>
      <c r="CQ68" s="393"/>
      <c r="CR68" s="393"/>
      <c r="CS68" s="393"/>
      <c r="CT68" s="393"/>
      <c r="CU68" s="393"/>
      <c r="CV68" s="393"/>
      <c r="CW68" s="393"/>
      <c r="CX68" s="393"/>
      <c r="CY68" s="393"/>
      <c r="CZ68" s="393"/>
      <c r="DA68" s="393"/>
      <c r="DB68" s="393"/>
      <c r="DC68" s="393"/>
      <c r="DD68" s="393"/>
      <c r="DE68" s="393"/>
      <c r="DF68" s="393"/>
      <c r="DG68" s="393"/>
      <c r="DH68" s="393"/>
      <c r="DI68" s="393"/>
      <c r="DJ68" s="393"/>
      <c r="DK68" s="393"/>
      <c r="DL68" s="393"/>
      <c r="DM68" s="393"/>
      <c r="DN68" s="393"/>
      <c r="DO68" s="393"/>
      <c r="DP68" s="393"/>
      <c r="DQ68" s="393"/>
      <c r="DR68" s="393"/>
      <c r="DS68" s="393"/>
      <c r="DT68" s="393"/>
      <c r="DU68" s="393"/>
      <c r="DV68" s="393"/>
      <c r="DW68" s="393"/>
      <c r="DX68" s="393"/>
      <c r="DY68" s="393"/>
      <c r="DZ68" s="393"/>
      <c r="EA68" s="393"/>
      <c r="EB68" s="393"/>
      <c r="EC68" s="393"/>
      <c r="ED68" s="393"/>
      <c r="EE68" s="393"/>
      <c r="EF68" s="393"/>
      <c r="EG68" s="393"/>
      <c r="EH68" s="393"/>
      <c r="EI68" s="393"/>
      <c r="EJ68" s="393"/>
      <c r="EK68" s="393"/>
      <c r="EL68" s="393"/>
      <c r="EM68" s="393"/>
      <c r="EN68" s="393"/>
      <c r="EO68" s="393"/>
      <c r="EP68" s="393"/>
      <c r="EQ68" s="393"/>
      <c r="ER68" s="393"/>
      <c r="ES68" s="393"/>
      <c r="ET68" s="393"/>
      <c r="EU68" s="393"/>
      <c r="EV68" s="393"/>
      <c r="EW68" s="393"/>
      <c r="EX68" s="393"/>
      <c r="EY68" s="393"/>
      <c r="EZ68" s="393"/>
      <c r="FA68" s="393"/>
      <c r="FB68" s="393"/>
      <c r="FC68" s="393"/>
      <c r="FD68" s="393"/>
      <c r="FE68" s="393"/>
      <c r="FF68" s="393"/>
      <c r="FG68" s="393"/>
      <c r="FH68" s="393"/>
      <c r="FI68" s="393"/>
      <c r="FJ68" s="393"/>
      <c r="FK68" s="393"/>
      <c r="FL68" s="393"/>
      <c r="FM68" s="393"/>
      <c r="FN68" s="393"/>
      <c r="FO68" s="393"/>
      <c r="FP68" s="393"/>
      <c r="FQ68" s="393"/>
      <c r="FR68" s="393"/>
      <c r="FS68" s="393"/>
      <c r="FT68" s="393"/>
      <c r="FU68" s="393"/>
      <c r="FV68" s="393"/>
      <c r="FW68" s="393"/>
      <c r="FX68" s="393"/>
      <c r="FY68" s="393"/>
      <c r="FZ68" s="393"/>
      <c r="GA68" s="393"/>
      <c r="GB68" s="393"/>
      <c r="GC68" s="393"/>
      <c r="GD68" s="393"/>
      <c r="GE68" s="393"/>
      <c r="GF68" s="393"/>
      <c r="GG68" s="393"/>
      <c r="GH68" s="393"/>
      <c r="GI68" s="393"/>
      <c r="GJ68" s="393"/>
      <c r="GK68" s="393"/>
      <c r="GL68" s="393"/>
      <c r="GM68" s="393"/>
      <c r="GN68" s="393"/>
      <c r="GO68" s="393"/>
      <c r="GP68" s="393"/>
      <c r="GQ68" s="393"/>
      <c r="GR68" s="393"/>
      <c r="GS68" s="393"/>
      <c r="GT68" s="393"/>
      <c r="GU68" s="393"/>
      <c r="GV68" s="393"/>
      <c r="GW68" s="393"/>
      <c r="GX68" s="393"/>
      <c r="GY68" s="393"/>
      <c r="GZ68" s="393"/>
      <c r="HA68" s="393"/>
      <c r="HB68" s="393"/>
      <c r="HC68" s="393"/>
      <c r="HD68" s="393"/>
    </row>
    <row r="69" spans="2:212" x14ac:dyDescent="0.2">
      <c r="B69" s="33"/>
      <c r="C69" s="33"/>
      <c r="D69" s="33"/>
      <c r="H69" s="38"/>
      <c r="Y69" s="393"/>
      <c r="Z69" s="393"/>
      <c r="AA69" s="393"/>
      <c r="AB69" s="393"/>
      <c r="AC69" s="393"/>
      <c r="AD69" s="393"/>
      <c r="AE69" s="393"/>
      <c r="AF69" s="393"/>
      <c r="AG69" s="393"/>
      <c r="AH69" s="393"/>
      <c r="AI69" s="393"/>
      <c r="AJ69" s="393"/>
      <c r="AK69" s="393"/>
      <c r="AL69" s="393"/>
      <c r="AM69" s="393"/>
      <c r="AN69" s="393"/>
      <c r="AO69" s="393"/>
      <c r="AP69" s="393"/>
      <c r="AQ69" s="393"/>
      <c r="AR69" s="393"/>
      <c r="AS69" s="393"/>
      <c r="AT69" s="393"/>
      <c r="AU69" s="393"/>
      <c r="AV69" s="393"/>
      <c r="AW69" s="393"/>
      <c r="AX69" s="393"/>
      <c r="AY69" s="393"/>
      <c r="AZ69" s="393"/>
      <c r="BA69" s="393"/>
      <c r="BB69" s="393"/>
      <c r="BC69" s="393"/>
      <c r="BD69" s="393"/>
      <c r="BE69" s="393"/>
      <c r="BF69" s="393"/>
      <c r="BG69" s="393"/>
      <c r="BH69" s="393"/>
      <c r="BI69" s="393"/>
      <c r="BJ69" s="393"/>
      <c r="BK69" s="393"/>
      <c r="BL69" s="393"/>
      <c r="BM69" s="393"/>
      <c r="BN69" s="393"/>
      <c r="BO69" s="393"/>
      <c r="BP69" s="393"/>
      <c r="BQ69" s="393"/>
      <c r="BR69" s="393"/>
      <c r="BS69" s="393"/>
      <c r="BT69" s="393"/>
      <c r="BU69" s="393"/>
      <c r="BV69" s="393"/>
      <c r="BW69" s="393"/>
      <c r="BX69" s="393"/>
      <c r="BY69" s="393"/>
      <c r="BZ69" s="393"/>
      <c r="CA69" s="393"/>
      <c r="CB69" s="393"/>
      <c r="CC69" s="393"/>
      <c r="CD69" s="393"/>
      <c r="CE69" s="393"/>
      <c r="CF69" s="393"/>
      <c r="CG69" s="393"/>
      <c r="CH69" s="393"/>
      <c r="CI69" s="393"/>
      <c r="CJ69" s="393"/>
      <c r="CK69" s="393"/>
      <c r="CL69" s="393"/>
      <c r="CM69" s="393"/>
      <c r="CN69" s="393"/>
      <c r="CO69" s="393"/>
      <c r="CP69" s="393"/>
      <c r="CQ69" s="393"/>
      <c r="CR69" s="393"/>
      <c r="CS69" s="393"/>
      <c r="CT69" s="393"/>
      <c r="CU69" s="393"/>
      <c r="CV69" s="393"/>
      <c r="CW69" s="393"/>
      <c r="CX69" s="393"/>
      <c r="CY69" s="393"/>
      <c r="CZ69" s="393"/>
      <c r="DA69" s="393"/>
      <c r="DB69" s="393"/>
      <c r="DC69" s="393"/>
      <c r="DD69" s="393"/>
      <c r="DE69" s="393"/>
      <c r="DF69" s="393"/>
      <c r="DG69" s="393"/>
      <c r="DH69" s="393"/>
      <c r="DI69" s="393"/>
      <c r="DJ69" s="393"/>
      <c r="DK69" s="393"/>
      <c r="DL69" s="393"/>
      <c r="DM69" s="393"/>
      <c r="DN69" s="393"/>
      <c r="DO69" s="393"/>
      <c r="DP69" s="393"/>
      <c r="DQ69" s="393"/>
      <c r="DR69" s="393"/>
      <c r="DS69" s="393"/>
      <c r="DT69" s="393"/>
      <c r="DU69" s="393"/>
      <c r="DV69" s="393"/>
      <c r="DW69" s="393"/>
      <c r="DX69" s="393"/>
      <c r="DY69" s="393"/>
      <c r="DZ69" s="393"/>
      <c r="EA69" s="393"/>
      <c r="EB69" s="393"/>
      <c r="EC69" s="393"/>
      <c r="ED69" s="393"/>
      <c r="EE69" s="393"/>
      <c r="EF69" s="393"/>
      <c r="EG69" s="393"/>
      <c r="EH69" s="393"/>
      <c r="EI69" s="393"/>
      <c r="EJ69" s="393"/>
      <c r="EK69" s="393"/>
      <c r="EL69" s="393"/>
      <c r="EM69" s="393"/>
      <c r="EN69" s="393"/>
      <c r="EO69" s="393"/>
      <c r="EP69" s="393"/>
      <c r="EQ69" s="393"/>
      <c r="ER69" s="393"/>
      <c r="ES69" s="393"/>
      <c r="ET69" s="393"/>
      <c r="EU69" s="393"/>
      <c r="EV69" s="393"/>
      <c r="EW69" s="393"/>
      <c r="EX69" s="393"/>
      <c r="EY69" s="393"/>
      <c r="EZ69" s="393"/>
      <c r="FA69" s="393"/>
      <c r="FB69" s="393"/>
      <c r="FC69" s="393"/>
      <c r="FD69" s="393"/>
      <c r="FE69" s="393"/>
      <c r="FF69" s="393"/>
      <c r="FG69" s="393"/>
      <c r="FH69" s="393"/>
      <c r="FI69" s="393"/>
      <c r="FJ69" s="393"/>
      <c r="FK69" s="393"/>
      <c r="FL69" s="393"/>
      <c r="FM69" s="393"/>
      <c r="FN69" s="393"/>
      <c r="FO69" s="393"/>
      <c r="FP69" s="393"/>
      <c r="FQ69" s="393"/>
      <c r="FR69" s="393"/>
      <c r="FS69" s="393"/>
      <c r="FT69" s="393"/>
      <c r="FU69" s="393"/>
      <c r="FV69" s="393"/>
      <c r="FW69" s="393"/>
      <c r="FX69" s="393"/>
      <c r="FY69" s="393"/>
      <c r="FZ69" s="393"/>
      <c r="GA69" s="393"/>
      <c r="GB69" s="393"/>
      <c r="GC69" s="393"/>
      <c r="GD69" s="393"/>
      <c r="GE69" s="393"/>
      <c r="GF69" s="393"/>
      <c r="GG69" s="393"/>
      <c r="GH69" s="393"/>
      <c r="GI69" s="393"/>
      <c r="GJ69" s="393"/>
      <c r="GK69" s="393"/>
      <c r="GL69" s="393"/>
      <c r="GM69" s="393"/>
      <c r="GN69" s="393"/>
      <c r="GO69" s="393"/>
      <c r="GP69" s="393"/>
      <c r="GQ69" s="393"/>
      <c r="GR69" s="393"/>
      <c r="GS69" s="393"/>
      <c r="GT69" s="393"/>
      <c r="GU69" s="393"/>
      <c r="GV69" s="393"/>
      <c r="GW69" s="393"/>
      <c r="GX69" s="393"/>
      <c r="GY69" s="393"/>
      <c r="GZ69" s="393"/>
      <c r="HA69" s="393"/>
      <c r="HB69" s="393"/>
      <c r="HC69" s="393"/>
      <c r="HD69" s="393"/>
    </row>
    <row r="70" spans="2:212" x14ac:dyDescent="0.2">
      <c r="B70" s="33"/>
      <c r="C70" s="33"/>
      <c r="D70" s="33"/>
      <c r="H70" s="38"/>
      <c r="Y70" s="393"/>
      <c r="Z70" s="393"/>
      <c r="AA70" s="393"/>
      <c r="AB70" s="393"/>
      <c r="AC70" s="393"/>
      <c r="AD70" s="393"/>
      <c r="AE70" s="393"/>
      <c r="AF70" s="393"/>
      <c r="AG70" s="393"/>
      <c r="AH70" s="393"/>
      <c r="AI70" s="393"/>
      <c r="AJ70" s="393"/>
      <c r="AK70" s="393"/>
      <c r="AL70" s="393"/>
      <c r="AM70" s="393"/>
      <c r="AN70" s="393"/>
      <c r="AO70" s="393"/>
      <c r="AP70" s="393"/>
      <c r="AQ70" s="393"/>
      <c r="AR70" s="393"/>
      <c r="AS70" s="393"/>
      <c r="AT70" s="393"/>
      <c r="AU70" s="393"/>
      <c r="AV70" s="393"/>
      <c r="AW70" s="393"/>
      <c r="AX70" s="393"/>
      <c r="AY70" s="393"/>
      <c r="AZ70" s="393"/>
      <c r="BA70" s="393"/>
      <c r="BB70" s="393"/>
      <c r="BC70" s="393"/>
      <c r="BD70" s="393"/>
      <c r="BE70" s="393"/>
      <c r="BF70" s="393"/>
      <c r="BG70" s="393"/>
      <c r="BH70" s="393"/>
      <c r="BI70" s="393"/>
      <c r="BJ70" s="393"/>
      <c r="BK70" s="393"/>
      <c r="BL70" s="393"/>
      <c r="BM70" s="393"/>
      <c r="BN70" s="393"/>
      <c r="BO70" s="393"/>
      <c r="BP70" s="393"/>
      <c r="BQ70" s="393"/>
      <c r="BR70" s="393"/>
      <c r="BS70" s="393"/>
      <c r="BT70" s="393"/>
      <c r="BU70" s="393"/>
      <c r="BV70" s="393"/>
      <c r="BW70" s="393"/>
      <c r="BX70" s="393"/>
      <c r="BY70" s="393"/>
      <c r="BZ70" s="393"/>
      <c r="CA70" s="393"/>
      <c r="CB70" s="393"/>
      <c r="CC70" s="393"/>
      <c r="CD70" s="393"/>
      <c r="CE70" s="393"/>
      <c r="CF70" s="393"/>
      <c r="CG70" s="393"/>
      <c r="CH70" s="393"/>
      <c r="CI70" s="393"/>
      <c r="CJ70" s="393"/>
      <c r="CK70" s="393"/>
      <c r="CL70" s="393"/>
      <c r="CM70" s="393"/>
      <c r="CN70" s="393"/>
      <c r="CO70" s="393"/>
      <c r="CP70" s="393"/>
      <c r="CQ70" s="393"/>
      <c r="CR70" s="393"/>
      <c r="CS70" s="393"/>
      <c r="CT70" s="393"/>
      <c r="CU70" s="393"/>
      <c r="CV70" s="393"/>
      <c r="CW70" s="393"/>
      <c r="CX70" s="393"/>
      <c r="CY70" s="393"/>
      <c r="CZ70" s="393"/>
      <c r="DA70" s="393"/>
      <c r="DB70" s="393"/>
      <c r="DC70" s="393"/>
      <c r="DD70" s="393"/>
      <c r="DE70" s="393"/>
      <c r="DF70" s="393"/>
      <c r="DG70" s="393"/>
      <c r="DH70" s="393"/>
      <c r="DI70" s="393"/>
      <c r="DJ70" s="393"/>
      <c r="DK70" s="393"/>
      <c r="DL70" s="393"/>
      <c r="DM70" s="393"/>
      <c r="DN70" s="393"/>
      <c r="DO70" s="393"/>
      <c r="DP70" s="393"/>
      <c r="DQ70" s="393"/>
      <c r="DR70" s="393"/>
      <c r="DS70" s="393"/>
      <c r="DT70" s="393"/>
      <c r="DU70" s="393"/>
      <c r="DV70" s="393"/>
      <c r="DW70" s="393"/>
      <c r="DX70" s="393"/>
      <c r="DY70" s="393"/>
      <c r="DZ70" s="393"/>
      <c r="EA70" s="393"/>
      <c r="EB70" s="393"/>
      <c r="EC70" s="393"/>
      <c r="ED70" s="393"/>
      <c r="EE70" s="393"/>
      <c r="EF70" s="393"/>
      <c r="EG70" s="393"/>
      <c r="EH70" s="393"/>
      <c r="EI70" s="393"/>
      <c r="EJ70" s="393"/>
      <c r="EK70" s="393"/>
      <c r="EL70" s="393"/>
      <c r="EM70" s="393"/>
      <c r="EN70" s="393"/>
      <c r="EO70" s="393"/>
      <c r="EP70" s="393"/>
      <c r="EQ70" s="393"/>
      <c r="ER70" s="393"/>
      <c r="ES70" s="393"/>
      <c r="ET70" s="393"/>
      <c r="EU70" s="393"/>
      <c r="EV70" s="393"/>
      <c r="EW70" s="393"/>
      <c r="EX70" s="393"/>
      <c r="EY70" s="393"/>
      <c r="EZ70" s="393"/>
      <c r="FA70" s="393"/>
      <c r="FB70" s="393"/>
      <c r="FC70" s="393"/>
      <c r="FD70" s="393"/>
      <c r="FE70" s="393"/>
      <c r="FF70" s="393"/>
      <c r="FG70" s="393"/>
      <c r="FH70" s="393"/>
      <c r="FI70" s="393"/>
      <c r="FJ70" s="393"/>
      <c r="FK70" s="393"/>
      <c r="FL70" s="393"/>
      <c r="FM70" s="393"/>
      <c r="FN70" s="393"/>
      <c r="FO70" s="393"/>
      <c r="FP70" s="393"/>
      <c r="FQ70" s="393"/>
      <c r="FR70" s="393"/>
      <c r="FS70" s="393"/>
      <c r="FT70" s="393"/>
      <c r="FU70" s="393"/>
      <c r="FV70" s="393"/>
      <c r="FW70" s="393"/>
      <c r="FX70" s="393"/>
      <c r="FY70" s="393"/>
      <c r="FZ70" s="393"/>
      <c r="GA70" s="393"/>
      <c r="GB70" s="393"/>
      <c r="GC70" s="393"/>
      <c r="GD70" s="393"/>
      <c r="GE70" s="393"/>
      <c r="GF70" s="393"/>
      <c r="GG70" s="393"/>
      <c r="GH70" s="393"/>
      <c r="GI70" s="393"/>
      <c r="GJ70" s="393"/>
      <c r="GK70" s="393"/>
      <c r="GL70" s="393"/>
      <c r="GM70" s="393"/>
      <c r="GN70" s="393"/>
      <c r="GO70" s="393"/>
      <c r="GP70" s="393"/>
      <c r="GQ70" s="393"/>
      <c r="GR70" s="393"/>
      <c r="GS70" s="393"/>
      <c r="GT70" s="393"/>
      <c r="GU70" s="393"/>
      <c r="GV70" s="393"/>
      <c r="GW70" s="393"/>
      <c r="GX70" s="393"/>
      <c r="GY70" s="393"/>
      <c r="GZ70" s="393"/>
      <c r="HA70" s="393"/>
      <c r="HB70" s="393"/>
      <c r="HC70" s="393"/>
      <c r="HD70" s="393"/>
    </row>
    <row r="71" spans="2:212" x14ac:dyDescent="0.2">
      <c r="B71" s="33"/>
      <c r="C71" s="33"/>
      <c r="D71" s="33"/>
      <c r="H71" s="38"/>
      <c r="Y71" s="393"/>
      <c r="Z71" s="393"/>
      <c r="AA71" s="393"/>
      <c r="AB71" s="393"/>
      <c r="AC71" s="393"/>
      <c r="AD71" s="393"/>
      <c r="AE71" s="393"/>
      <c r="AF71" s="393"/>
      <c r="AG71" s="393"/>
      <c r="AH71" s="393"/>
      <c r="AI71" s="393"/>
      <c r="AJ71" s="393"/>
      <c r="AK71" s="393"/>
      <c r="AL71" s="393"/>
      <c r="AM71" s="393"/>
      <c r="AN71" s="393"/>
      <c r="AO71" s="393"/>
      <c r="AP71" s="393"/>
      <c r="AQ71" s="393"/>
      <c r="AR71" s="393"/>
      <c r="AS71" s="393"/>
      <c r="AT71" s="393"/>
      <c r="AU71" s="393"/>
      <c r="AV71" s="393"/>
      <c r="AW71" s="393"/>
      <c r="AX71" s="393"/>
      <c r="AY71" s="393"/>
      <c r="AZ71" s="393"/>
      <c r="BA71" s="393"/>
      <c r="BB71" s="393"/>
      <c r="BC71" s="393"/>
      <c r="BD71" s="393"/>
      <c r="BE71" s="393"/>
      <c r="BF71" s="393"/>
      <c r="BG71" s="393"/>
      <c r="BH71" s="393"/>
      <c r="BI71" s="393"/>
      <c r="BJ71" s="393"/>
      <c r="BK71" s="393"/>
      <c r="BL71" s="393"/>
      <c r="BM71" s="393"/>
      <c r="BN71" s="393"/>
      <c r="BO71" s="393"/>
      <c r="BP71" s="393"/>
      <c r="BQ71" s="393"/>
      <c r="BR71" s="393"/>
      <c r="BS71" s="393"/>
      <c r="BT71" s="393"/>
      <c r="BU71" s="393"/>
      <c r="BV71" s="393"/>
      <c r="BW71" s="393"/>
      <c r="BX71" s="393"/>
      <c r="BY71" s="393"/>
      <c r="BZ71" s="393"/>
      <c r="CA71" s="393"/>
      <c r="CB71" s="393"/>
      <c r="CC71" s="393"/>
      <c r="CD71" s="393"/>
      <c r="CE71" s="393"/>
      <c r="CF71" s="393"/>
      <c r="CG71" s="393"/>
      <c r="CH71" s="393"/>
      <c r="CI71" s="393"/>
      <c r="CJ71" s="393"/>
      <c r="CK71" s="393"/>
      <c r="CL71" s="393"/>
      <c r="CM71" s="393"/>
      <c r="CN71" s="393"/>
      <c r="CO71" s="393"/>
      <c r="CP71" s="393"/>
      <c r="CQ71" s="393"/>
      <c r="CR71" s="393"/>
      <c r="CS71" s="393"/>
      <c r="CT71" s="393"/>
      <c r="CU71" s="393"/>
      <c r="CV71" s="393"/>
      <c r="CW71" s="393"/>
      <c r="CX71" s="393"/>
      <c r="CY71" s="393"/>
      <c r="CZ71" s="393"/>
      <c r="DA71" s="393"/>
      <c r="DB71" s="393"/>
      <c r="DC71" s="393"/>
      <c r="DD71" s="393"/>
      <c r="DE71" s="393"/>
      <c r="DF71" s="393"/>
      <c r="DG71" s="393"/>
      <c r="DH71" s="393"/>
      <c r="DI71" s="393"/>
      <c r="DJ71" s="393"/>
      <c r="DK71" s="393"/>
      <c r="DL71" s="393"/>
      <c r="DM71" s="393"/>
      <c r="DN71" s="393"/>
      <c r="DO71" s="393"/>
      <c r="DP71" s="393"/>
      <c r="DQ71" s="393"/>
      <c r="DR71" s="393"/>
      <c r="DS71" s="393"/>
      <c r="DT71" s="393"/>
      <c r="DU71" s="393"/>
      <c r="DV71" s="393"/>
      <c r="DW71" s="393"/>
      <c r="DX71" s="393"/>
      <c r="DY71" s="393"/>
      <c r="DZ71" s="393"/>
      <c r="EA71" s="393"/>
      <c r="EB71" s="393"/>
      <c r="EC71" s="393"/>
      <c r="ED71" s="393"/>
      <c r="EE71" s="393"/>
      <c r="EF71" s="393"/>
      <c r="EG71" s="393"/>
      <c r="EH71" s="393"/>
      <c r="EI71" s="393"/>
      <c r="EJ71" s="393"/>
      <c r="EK71" s="393"/>
      <c r="EL71" s="393"/>
      <c r="EM71" s="393"/>
      <c r="EN71" s="393"/>
      <c r="EO71" s="393"/>
      <c r="EP71" s="393"/>
      <c r="EQ71" s="393"/>
      <c r="ER71" s="393"/>
      <c r="ES71" s="393"/>
      <c r="ET71" s="393"/>
      <c r="EU71" s="393"/>
      <c r="EV71" s="393"/>
      <c r="EW71" s="393"/>
      <c r="EX71" s="393"/>
      <c r="EY71" s="393"/>
      <c r="EZ71" s="393"/>
      <c r="FA71" s="393"/>
      <c r="FB71" s="393"/>
      <c r="FC71" s="393"/>
      <c r="FD71" s="393"/>
      <c r="FE71" s="393"/>
      <c r="FF71" s="393"/>
      <c r="FG71" s="393"/>
      <c r="FH71" s="393"/>
      <c r="FI71" s="393"/>
      <c r="FJ71" s="393"/>
      <c r="FK71" s="393"/>
      <c r="FL71" s="393"/>
      <c r="FM71" s="393"/>
      <c r="FN71" s="393"/>
      <c r="FO71" s="393"/>
      <c r="FP71" s="393"/>
      <c r="FQ71" s="393"/>
      <c r="FR71" s="393"/>
      <c r="FS71" s="393"/>
      <c r="FT71" s="393"/>
      <c r="FU71" s="393"/>
      <c r="FV71" s="393"/>
      <c r="FW71" s="393"/>
      <c r="FX71" s="393"/>
      <c r="FY71" s="393"/>
      <c r="FZ71" s="393"/>
      <c r="GA71" s="393"/>
      <c r="GB71" s="393"/>
      <c r="GC71" s="393"/>
      <c r="GD71" s="393"/>
      <c r="GE71" s="393"/>
      <c r="GF71" s="393"/>
      <c r="GG71" s="393"/>
      <c r="GH71" s="393"/>
      <c r="GI71" s="393"/>
      <c r="GJ71" s="393"/>
      <c r="GK71" s="393"/>
      <c r="GL71" s="393"/>
      <c r="GM71" s="393"/>
      <c r="GN71" s="393"/>
      <c r="GO71" s="393"/>
      <c r="GP71" s="393"/>
      <c r="GQ71" s="393"/>
      <c r="GR71" s="393"/>
      <c r="GS71" s="393"/>
      <c r="GT71" s="393"/>
      <c r="GU71" s="393"/>
      <c r="GV71" s="393"/>
      <c r="GW71" s="393"/>
      <c r="GX71" s="393"/>
      <c r="GY71" s="393"/>
      <c r="GZ71" s="393"/>
      <c r="HA71" s="393"/>
      <c r="HB71" s="393"/>
      <c r="HC71" s="393"/>
      <c r="HD71" s="393"/>
    </row>
    <row r="72" spans="2:212" x14ac:dyDescent="0.2">
      <c r="B72" s="33"/>
      <c r="C72" s="33"/>
      <c r="D72" s="33"/>
      <c r="H72" s="38"/>
      <c r="Y72" s="393"/>
      <c r="Z72" s="393"/>
      <c r="AA72" s="393"/>
      <c r="AB72" s="393"/>
      <c r="AC72" s="393"/>
      <c r="AD72" s="393"/>
      <c r="AE72" s="393"/>
      <c r="AF72" s="393"/>
      <c r="AG72" s="393"/>
      <c r="AH72" s="393"/>
      <c r="AI72" s="393"/>
      <c r="AJ72" s="393"/>
      <c r="AK72" s="393"/>
      <c r="AL72" s="393"/>
      <c r="AM72" s="393"/>
      <c r="AN72" s="393"/>
      <c r="AO72" s="393"/>
      <c r="AP72" s="393"/>
      <c r="AQ72" s="393"/>
      <c r="AR72" s="393"/>
      <c r="AS72" s="393"/>
      <c r="AT72" s="393"/>
      <c r="AU72" s="393"/>
      <c r="AV72" s="393"/>
      <c r="AW72" s="393"/>
      <c r="AX72" s="393"/>
      <c r="AY72" s="393"/>
      <c r="AZ72" s="393"/>
      <c r="BA72" s="393"/>
      <c r="BB72" s="393"/>
      <c r="BC72" s="393"/>
      <c r="BD72" s="393"/>
      <c r="BE72" s="393"/>
      <c r="BF72" s="393"/>
      <c r="BG72" s="393"/>
      <c r="BH72" s="393"/>
      <c r="BI72" s="393"/>
      <c r="BJ72" s="393"/>
      <c r="BK72" s="393"/>
      <c r="BL72" s="393"/>
      <c r="BM72" s="393"/>
      <c r="BN72" s="393"/>
      <c r="BO72" s="393"/>
      <c r="BP72" s="393"/>
      <c r="BQ72" s="393"/>
      <c r="BR72" s="393"/>
      <c r="BS72" s="393"/>
      <c r="BT72" s="393"/>
      <c r="BU72" s="393"/>
      <c r="BV72" s="393"/>
      <c r="BW72" s="393"/>
      <c r="BX72" s="393"/>
      <c r="BY72" s="393"/>
      <c r="BZ72" s="393"/>
      <c r="CA72" s="393"/>
      <c r="CB72" s="393"/>
      <c r="CC72" s="393"/>
      <c r="CD72" s="393"/>
      <c r="CE72" s="393"/>
      <c r="CF72" s="393"/>
      <c r="CG72" s="393"/>
      <c r="CH72" s="393"/>
      <c r="CI72" s="393"/>
      <c r="CJ72" s="393"/>
      <c r="CK72" s="393"/>
      <c r="CL72" s="393"/>
      <c r="CM72" s="393"/>
      <c r="CN72" s="393"/>
      <c r="CO72" s="393"/>
      <c r="CP72" s="393"/>
      <c r="CQ72" s="393"/>
      <c r="CR72" s="393"/>
      <c r="CS72" s="393"/>
      <c r="CT72" s="393"/>
      <c r="CU72" s="393"/>
      <c r="CV72" s="393"/>
      <c r="CW72" s="393"/>
      <c r="CX72" s="393"/>
      <c r="CY72" s="393"/>
      <c r="CZ72" s="393"/>
      <c r="DA72" s="393"/>
      <c r="DB72" s="393"/>
      <c r="DC72" s="393"/>
      <c r="DD72" s="393"/>
      <c r="DE72" s="393"/>
      <c r="DF72" s="393"/>
      <c r="DG72" s="393"/>
      <c r="DH72" s="393"/>
      <c r="DI72" s="393"/>
      <c r="DJ72" s="393"/>
      <c r="DK72" s="393"/>
      <c r="DL72" s="393"/>
      <c r="DM72" s="393"/>
      <c r="DN72" s="393"/>
      <c r="DO72" s="393"/>
      <c r="DP72" s="393"/>
      <c r="DQ72" s="393"/>
      <c r="DR72" s="393"/>
      <c r="DS72" s="393"/>
      <c r="DT72" s="393"/>
      <c r="DU72" s="393"/>
      <c r="DV72" s="393"/>
      <c r="DW72" s="393"/>
      <c r="DX72" s="393"/>
      <c r="DY72" s="393"/>
      <c r="DZ72" s="393"/>
      <c r="EA72" s="393"/>
      <c r="EB72" s="393"/>
      <c r="EC72" s="393"/>
      <c r="ED72" s="393"/>
      <c r="EE72" s="393"/>
      <c r="EF72" s="393"/>
      <c r="EG72" s="393"/>
      <c r="EH72" s="393"/>
      <c r="EI72" s="393"/>
      <c r="EJ72" s="393"/>
      <c r="EK72" s="393"/>
      <c r="EL72" s="393"/>
      <c r="EM72" s="393"/>
      <c r="EN72" s="393"/>
      <c r="EO72" s="393"/>
      <c r="EP72" s="393"/>
      <c r="EQ72" s="393"/>
      <c r="ER72" s="393"/>
      <c r="ES72" s="393"/>
      <c r="ET72" s="393"/>
      <c r="EU72" s="393"/>
      <c r="EV72" s="393"/>
      <c r="EW72" s="393"/>
      <c r="EX72" s="393"/>
      <c r="EY72" s="393"/>
      <c r="EZ72" s="393"/>
      <c r="FA72" s="393"/>
      <c r="FB72" s="393"/>
      <c r="FC72" s="393"/>
      <c r="FD72" s="393"/>
      <c r="FE72" s="393"/>
      <c r="FF72" s="393"/>
      <c r="FG72" s="393"/>
      <c r="FH72" s="393"/>
      <c r="FI72" s="393"/>
      <c r="FJ72" s="393"/>
      <c r="FK72" s="393"/>
      <c r="FL72" s="393"/>
      <c r="FM72" s="393"/>
      <c r="FN72" s="393"/>
      <c r="FO72" s="393"/>
      <c r="FP72" s="393"/>
      <c r="FQ72" s="393"/>
      <c r="FR72" s="393"/>
      <c r="FS72" s="393"/>
      <c r="FT72" s="393"/>
      <c r="FU72" s="393"/>
      <c r="FV72" s="393"/>
      <c r="FW72" s="393"/>
      <c r="FX72" s="393"/>
      <c r="FY72" s="393"/>
      <c r="FZ72" s="393"/>
      <c r="GA72" s="393"/>
      <c r="GB72" s="393"/>
      <c r="GC72" s="393"/>
      <c r="GD72" s="393"/>
      <c r="GE72" s="393"/>
      <c r="GF72" s="393"/>
      <c r="GG72" s="393"/>
      <c r="GH72" s="393"/>
      <c r="GI72" s="393"/>
      <c r="GJ72" s="393"/>
      <c r="GK72" s="393"/>
      <c r="GL72" s="393"/>
      <c r="GM72" s="393"/>
      <c r="GN72" s="393"/>
      <c r="GO72" s="393"/>
      <c r="GP72" s="393"/>
      <c r="GQ72" s="393"/>
      <c r="GR72" s="393"/>
      <c r="GS72" s="393"/>
      <c r="GT72" s="393"/>
      <c r="GU72" s="393"/>
      <c r="GV72" s="393"/>
      <c r="GW72" s="393"/>
      <c r="GX72" s="393"/>
      <c r="GY72" s="393"/>
      <c r="GZ72" s="393"/>
      <c r="HA72" s="393"/>
      <c r="HB72" s="393"/>
      <c r="HC72" s="393"/>
      <c r="HD72" s="393"/>
    </row>
    <row r="73" spans="2:212" x14ac:dyDescent="0.2">
      <c r="B73" s="33"/>
      <c r="C73" s="33"/>
      <c r="D73" s="33"/>
      <c r="H73" s="38"/>
      <c r="Y73" s="393"/>
      <c r="Z73" s="393"/>
      <c r="AA73" s="393"/>
      <c r="AB73" s="393"/>
      <c r="AC73" s="393"/>
      <c r="AD73" s="393"/>
      <c r="AE73" s="393"/>
      <c r="AF73" s="393"/>
      <c r="AG73" s="393"/>
      <c r="AH73" s="393"/>
      <c r="AI73" s="393"/>
      <c r="AJ73" s="393"/>
      <c r="AK73" s="393"/>
      <c r="AL73" s="393"/>
      <c r="AM73" s="393"/>
      <c r="AN73" s="393"/>
      <c r="AO73" s="393"/>
      <c r="AP73" s="393"/>
      <c r="AQ73" s="393"/>
      <c r="AR73" s="393"/>
      <c r="AS73" s="393"/>
      <c r="AT73" s="393"/>
      <c r="AU73" s="393"/>
      <c r="AV73" s="393"/>
      <c r="AW73" s="393"/>
      <c r="AX73" s="393"/>
      <c r="AY73" s="393"/>
      <c r="AZ73" s="393"/>
      <c r="BA73" s="393"/>
      <c r="BB73" s="393"/>
      <c r="BC73" s="393"/>
      <c r="BD73" s="393"/>
      <c r="BE73" s="393"/>
      <c r="BF73" s="393"/>
      <c r="BG73" s="393"/>
      <c r="BH73" s="393"/>
      <c r="BI73" s="393"/>
      <c r="BJ73" s="393"/>
      <c r="BK73" s="393"/>
      <c r="BL73" s="393"/>
      <c r="BM73" s="393"/>
      <c r="BN73" s="393"/>
      <c r="BO73" s="393"/>
      <c r="BP73" s="393"/>
      <c r="BQ73" s="393"/>
      <c r="BR73" s="393"/>
      <c r="BS73" s="393"/>
      <c r="BT73" s="393"/>
      <c r="BU73" s="393"/>
      <c r="BV73" s="393"/>
      <c r="BW73" s="393"/>
      <c r="BX73" s="393"/>
      <c r="BY73" s="393"/>
      <c r="BZ73" s="393"/>
      <c r="CA73" s="393"/>
      <c r="CB73" s="393"/>
      <c r="CC73" s="393"/>
      <c r="CD73" s="393"/>
      <c r="CE73" s="393"/>
      <c r="CF73" s="393"/>
      <c r="CG73" s="393"/>
      <c r="CH73" s="393"/>
      <c r="CI73" s="393"/>
      <c r="CJ73" s="393"/>
      <c r="CK73" s="393"/>
      <c r="CL73" s="393"/>
      <c r="CM73" s="393"/>
      <c r="CN73" s="393"/>
      <c r="CO73" s="393"/>
      <c r="CP73" s="393"/>
      <c r="CQ73" s="393"/>
      <c r="CR73" s="393"/>
      <c r="CS73" s="393"/>
      <c r="CT73" s="393"/>
      <c r="CU73" s="393"/>
      <c r="CV73" s="393"/>
      <c r="CW73" s="393"/>
      <c r="CX73" s="393"/>
      <c r="CY73" s="393"/>
      <c r="CZ73" s="393"/>
      <c r="DA73" s="393"/>
      <c r="DB73" s="393"/>
      <c r="DC73" s="393"/>
      <c r="DD73" s="393"/>
      <c r="DE73" s="393"/>
      <c r="DF73" s="393"/>
      <c r="DG73" s="393"/>
      <c r="DH73" s="393"/>
      <c r="DI73" s="393"/>
      <c r="DJ73" s="393"/>
      <c r="DK73" s="393"/>
      <c r="DL73" s="393"/>
      <c r="DM73" s="393"/>
      <c r="DN73" s="393"/>
      <c r="DO73" s="393"/>
      <c r="DP73" s="393"/>
      <c r="DQ73" s="393"/>
      <c r="DR73" s="393"/>
      <c r="DS73" s="393"/>
      <c r="DT73" s="393"/>
      <c r="DU73" s="393"/>
      <c r="DV73" s="393"/>
      <c r="DW73" s="393"/>
      <c r="DX73" s="393"/>
      <c r="DY73" s="393"/>
      <c r="DZ73" s="393"/>
      <c r="EA73" s="393"/>
      <c r="EB73" s="393"/>
      <c r="EC73" s="393"/>
      <c r="ED73" s="393"/>
      <c r="EE73" s="393"/>
      <c r="EF73" s="393"/>
      <c r="EG73" s="393"/>
      <c r="EH73" s="393"/>
      <c r="EI73" s="393"/>
      <c r="EJ73" s="393"/>
      <c r="EK73" s="393"/>
      <c r="EL73" s="393"/>
      <c r="EM73" s="393"/>
      <c r="EN73" s="393"/>
      <c r="EO73" s="393"/>
      <c r="EP73" s="393"/>
      <c r="EQ73" s="393"/>
      <c r="ER73" s="393"/>
      <c r="ES73" s="393"/>
      <c r="ET73" s="393"/>
      <c r="EU73" s="393"/>
      <c r="EV73" s="393"/>
      <c r="EW73" s="393"/>
      <c r="EX73" s="393"/>
      <c r="EY73" s="393"/>
      <c r="EZ73" s="393"/>
      <c r="FA73" s="393"/>
      <c r="FB73" s="393"/>
      <c r="FC73" s="393"/>
      <c r="FD73" s="393"/>
      <c r="FE73" s="393"/>
      <c r="FF73" s="393"/>
      <c r="FG73" s="393"/>
      <c r="FH73" s="393"/>
      <c r="FI73" s="393"/>
      <c r="FJ73" s="393"/>
      <c r="FK73" s="393"/>
      <c r="FL73" s="393"/>
      <c r="FM73" s="393"/>
      <c r="FN73" s="393"/>
      <c r="FO73" s="393"/>
      <c r="FP73" s="393"/>
      <c r="FQ73" s="393"/>
      <c r="FR73" s="393"/>
      <c r="FS73" s="393"/>
      <c r="FT73" s="393"/>
      <c r="FU73" s="393"/>
      <c r="FV73" s="393"/>
      <c r="FW73" s="393"/>
      <c r="FX73" s="393"/>
      <c r="FY73" s="393"/>
      <c r="FZ73" s="393"/>
      <c r="GA73" s="393"/>
      <c r="GB73" s="393"/>
      <c r="GC73" s="393"/>
      <c r="GD73" s="393"/>
      <c r="GE73" s="393"/>
      <c r="GF73" s="393"/>
      <c r="GG73" s="393"/>
      <c r="GH73" s="393"/>
      <c r="GI73" s="393"/>
      <c r="GJ73" s="393"/>
      <c r="GK73" s="393"/>
      <c r="GL73" s="393"/>
      <c r="GM73" s="393"/>
      <c r="GN73" s="393"/>
      <c r="GO73" s="393"/>
      <c r="GP73" s="393"/>
      <c r="GQ73" s="393"/>
      <c r="GR73" s="393"/>
      <c r="GS73" s="393"/>
      <c r="GT73" s="393"/>
      <c r="GU73" s="393"/>
      <c r="GV73" s="393"/>
      <c r="GW73" s="393"/>
      <c r="GX73" s="393"/>
      <c r="GY73" s="393"/>
      <c r="GZ73" s="393"/>
      <c r="HA73" s="393"/>
      <c r="HB73" s="393"/>
      <c r="HC73" s="393"/>
      <c r="HD73" s="393"/>
    </row>
    <row r="74" spans="2:212" x14ac:dyDescent="0.2">
      <c r="B74" s="33"/>
      <c r="C74" s="33"/>
      <c r="D74" s="33"/>
      <c r="H74" s="38"/>
      <c r="Y74" s="393"/>
      <c r="Z74" s="393"/>
      <c r="AA74" s="393"/>
      <c r="AB74" s="393"/>
      <c r="AC74" s="393"/>
      <c r="AD74" s="393"/>
      <c r="AE74" s="393"/>
      <c r="AF74" s="393"/>
      <c r="AG74" s="393"/>
      <c r="AH74" s="393"/>
      <c r="AI74" s="393"/>
      <c r="AJ74" s="393"/>
      <c r="AK74" s="393"/>
      <c r="AL74" s="393"/>
      <c r="AM74" s="393"/>
      <c r="AN74" s="393"/>
      <c r="AO74" s="393"/>
      <c r="AP74" s="393"/>
      <c r="AQ74" s="393"/>
      <c r="AR74" s="393"/>
      <c r="AS74" s="393"/>
      <c r="AT74" s="393"/>
      <c r="AU74" s="393"/>
      <c r="AV74" s="393"/>
      <c r="AW74" s="393"/>
      <c r="AX74" s="393"/>
      <c r="AY74" s="393"/>
      <c r="AZ74" s="393"/>
      <c r="BA74" s="393"/>
      <c r="BB74" s="393"/>
      <c r="BC74" s="393"/>
      <c r="BD74" s="393"/>
      <c r="BE74" s="393"/>
      <c r="BF74" s="393"/>
      <c r="BG74" s="393"/>
      <c r="BH74" s="393"/>
      <c r="BI74" s="393"/>
      <c r="BJ74" s="393"/>
      <c r="BK74" s="393"/>
      <c r="BL74" s="393"/>
      <c r="BM74" s="393"/>
      <c r="BN74" s="393"/>
      <c r="BO74" s="393"/>
      <c r="BP74" s="393"/>
      <c r="BQ74" s="393"/>
      <c r="BR74" s="393"/>
      <c r="BS74" s="393"/>
      <c r="BT74" s="393"/>
      <c r="BU74" s="393"/>
      <c r="BV74" s="393"/>
      <c r="BW74" s="393"/>
      <c r="BX74" s="393"/>
      <c r="BY74" s="393"/>
      <c r="BZ74" s="393"/>
      <c r="CA74" s="393"/>
      <c r="CB74" s="393"/>
      <c r="CC74" s="393"/>
      <c r="CD74" s="393"/>
      <c r="CE74" s="393"/>
      <c r="CF74" s="393"/>
      <c r="CG74" s="393"/>
      <c r="CH74" s="393"/>
      <c r="CI74" s="393"/>
      <c r="CJ74" s="393"/>
      <c r="CK74" s="393"/>
      <c r="CL74" s="393"/>
      <c r="CM74" s="393"/>
      <c r="CN74" s="393"/>
      <c r="CO74" s="393"/>
      <c r="CP74" s="393"/>
      <c r="CQ74" s="393"/>
      <c r="CR74" s="393"/>
      <c r="CS74" s="393"/>
      <c r="CT74" s="393"/>
      <c r="CU74" s="393"/>
      <c r="CV74" s="393"/>
      <c r="CW74" s="393"/>
      <c r="CX74" s="393"/>
      <c r="CY74" s="393"/>
      <c r="CZ74" s="393"/>
      <c r="DA74" s="393"/>
      <c r="DB74" s="393"/>
      <c r="DC74" s="393"/>
      <c r="DD74" s="393"/>
      <c r="DE74" s="393"/>
      <c r="DF74" s="393"/>
      <c r="DG74" s="393"/>
      <c r="DH74" s="393"/>
      <c r="DI74" s="393"/>
      <c r="DJ74" s="393"/>
      <c r="DK74" s="393"/>
      <c r="DL74" s="393"/>
      <c r="DM74" s="393"/>
      <c r="DN74" s="393"/>
      <c r="DO74" s="393"/>
      <c r="DP74" s="393"/>
      <c r="DQ74" s="393"/>
      <c r="DR74" s="393"/>
      <c r="DS74" s="393"/>
      <c r="DT74" s="393"/>
      <c r="DU74" s="393"/>
      <c r="DV74" s="393"/>
      <c r="DW74" s="393"/>
      <c r="DX74" s="393"/>
      <c r="DY74" s="393"/>
      <c r="DZ74" s="393"/>
      <c r="EA74" s="393"/>
      <c r="EB74" s="393"/>
      <c r="EC74" s="393"/>
      <c r="ED74" s="393"/>
      <c r="EE74" s="393"/>
      <c r="EF74" s="393"/>
      <c r="EG74" s="393"/>
      <c r="EH74" s="393"/>
      <c r="EI74" s="393"/>
      <c r="EJ74" s="393"/>
      <c r="EK74" s="393"/>
      <c r="EL74" s="393"/>
      <c r="EM74" s="393"/>
      <c r="EN74" s="393"/>
      <c r="EO74" s="393"/>
      <c r="EP74" s="393"/>
      <c r="EQ74" s="393"/>
      <c r="ER74" s="393"/>
      <c r="ES74" s="393"/>
      <c r="ET74" s="393"/>
      <c r="EU74" s="393"/>
      <c r="EV74" s="393"/>
      <c r="EW74" s="393"/>
      <c r="EX74" s="393"/>
      <c r="EY74" s="393"/>
      <c r="EZ74" s="393"/>
      <c r="FA74" s="393"/>
      <c r="FB74" s="393"/>
      <c r="FC74" s="393"/>
      <c r="FD74" s="393"/>
      <c r="FE74" s="393"/>
      <c r="FF74" s="393"/>
      <c r="FG74" s="393"/>
      <c r="FH74" s="393"/>
      <c r="FI74" s="393"/>
      <c r="FJ74" s="393"/>
      <c r="FK74" s="393"/>
      <c r="FL74" s="393"/>
      <c r="FM74" s="393"/>
      <c r="FN74" s="393"/>
      <c r="FO74" s="393"/>
      <c r="FP74" s="393"/>
      <c r="FQ74" s="393"/>
      <c r="FR74" s="393"/>
      <c r="FS74" s="393"/>
      <c r="FT74" s="393"/>
      <c r="FU74" s="393"/>
      <c r="FV74" s="393"/>
      <c r="FW74" s="393"/>
      <c r="FX74" s="393"/>
      <c r="FY74" s="393"/>
      <c r="FZ74" s="393"/>
      <c r="GA74" s="393"/>
      <c r="GB74" s="393"/>
      <c r="GC74" s="393"/>
      <c r="GD74" s="393"/>
      <c r="GE74" s="393"/>
      <c r="GF74" s="393"/>
      <c r="GG74" s="393"/>
      <c r="GH74" s="393"/>
      <c r="GI74" s="393"/>
      <c r="GJ74" s="393"/>
      <c r="GK74" s="393"/>
      <c r="GL74" s="393"/>
      <c r="GM74" s="393"/>
      <c r="GN74" s="393"/>
      <c r="GO74" s="393"/>
      <c r="GP74" s="393"/>
      <c r="GQ74" s="393"/>
      <c r="GR74" s="393"/>
      <c r="GS74" s="393"/>
      <c r="GT74" s="393"/>
      <c r="GU74" s="393"/>
      <c r="GV74" s="393"/>
      <c r="GW74" s="393"/>
      <c r="GX74" s="393"/>
      <c r="GY74" s="393"/>
      <c r="GZ74" s="393"/>
      <c r="HA74" s="393"/>
      <c r="HB74" s="393"/>
      <c r="HC74" s="393"/>
      <c r="HD74" s="393"/>
    </row>
    <row r="75" spans="2:212" x14ac:dyDescent="0.2">
      <c r="B75" s="33"/>
      <c r="C75" s="33"/>
      <c r="D75" s="33"/>
      <c r="H75" s="38"/>
      <c r="Y75" s="393"/>
      <c r="Z75" s="393"/>
      <c r="AA75" s="393"/>
      <c r="AB75" s="393"/>
      <c r="AC75" s="393"/>
      <c r="AD75" s="393"/>
      <c r="AE75" s="393"/>
      <c r="AF75" s="393"/>
      <c r="AG75" s="393"/>
      <c r="AH75" s="393"/>
      <c r="AI75" s="393"/>
      <c r="AJ75" s="393"/>
      <c r="AK75" s="393"/>
      <c r="AL75" s="393"/>
      <c r="AM75" s="393"/>
      <c r="AN75" s="393"/>
      <c r="AO75" s="393"/>
      <c r="AP75" s="393"/>
      <c r="AQ75" s="393"/>
      <c r="AR75" s="393"/>
      <c r="AS75" s="393"/>
      <c r="AT75" s="393"/>
      <c r="AU75" s="393"/>
      <c r="AV75" s="393"/>
      <c r="AW75" s="393"/>
      <c r="AX75" s="393"/>
      <c r="AY75" s="393"/>
      <c r="AZ75" s="393"/>
      <c r="BA75" s="393"/>
      <c r="BB75" s="393"/>
      <c r="BC75" s="393"/>
      <c r="BD75" s="393"/>
      <c r="BE75" s="393"/>
      <c r="BF75" s="393"/>
      <c r="BG75" s="393"/>
      <c r="BH75" s="393"/>
      <c r="BI75" s="393"/>
      <c r="BJ75" s="393"/>
      <c r="BK75" s="393"/>
      <c r="BL75" s="393"/>
      <c r="BM75" s="393"/>
      <c r="BN75" s="393"/>
      <c r="BO75" s="393"/>
      <c r="BP75" s="393"/>
      <c r="BQ75" s="393"/>
      <c r="BR75" s="393"/>
      <c r="BS75" s="393"/>
      <c r="BT75" s="393"/>
      <c r="BU75" s="393"/>
      <c r="BV75" s="393"/>
      <c r="BW75" s="393"/>
      <c r="BX75" s="393"/>
      <c r="BY75" s="393"/>
      <c r="BZ75" s="393"/>
      <c r="CA75" s="393"/>
      <c r="CB75" s="393"/>
      <c r="CC75" s="393"/>
      <c r="CD75" s="393"/>
      <c r="CE75" s="393"/>
      <c r="CF75" s="393"/>
      <c r="CG75" s="393"/>
      <c r="CH75" s="393"/>
      <c r="CI75" s="393"/>
      <c r="CJ75" s="393"/>
      <c r="CK75" s="393"/>
      <c r="CL75" s="393"/>
      <c r="CM75" s="393"/>
      <c r="CN75" s="393"/>
      <c r="CO75" s="393"/>
      <c r="CP75" s="393"/>
      <c r="CQ75" s="393"/>
      <c r="CR75" s="393"/>
      <c r="CS75" s="393"/>
      <c r="CT75" s="393"/>
      <c r="CU75" s="393"/>
      <c r="CV75" s="393"/>
      <c r="CW75" s="393"/>
      <c r="CX75" s="393"/>
      <c r="CY75" s="393"/>
      <c r="CZ75" s="393"/>
      <c r="DA75" s="393"/>
      <c r="DB75" s="393"/>
      <c r="DC75" s="393"/>
      <c r="DD75" s="393"/>
      <c r="DE75" s="393"/>
      <c r="DF75" s="393"/>
      <c r="DG75" s="393"/>
      <c r="DH75" s="393"/>
      <c r="DI75" s="393"/>
      <c r="DJ75" s="393"/>
      <c r="DK75" s="393"/>
      <c r="DL75" s="393"/>
      <c r="DM75" s="393"/>
      <c r="DN75" s="393"/>
      <c r="DO75" s="393"/>
      <c r="DP75" s="393"/>
      <c r="DQ75" s="393"/>
      <c r="DR75" s="393"/>
      <c r="DS75" s="393"/>
      <c r="DT75" s="393"/>
      <c r="DU75" s="393"/>
      <c r="DV75" s="393"/>
      <c r="DW75" s="393"/>
      <c r="DX75" s="393"/>
      <c r="DY75" s="393"/>
      <c r="DZ75" s="393"/>
      <c r="EA75" s="393"/>
      <c r="EB75" s="393"/>
      <c r="EC75" s="393"/>
      <c r="ED75" s="393"/>
      <c r="EE75" s="393"/>
      <c r="EF75" s="393"/>
      <c r="EG75" s="393"/>
      <c r="EH75" s="393"/>
      <c r="EI75" s="393"/>
      <c r="EJ75" s="393"/>
      <c r="EK75" s="393"/>
      <c r="EL75" s="393"/>
      <c r="EM75" s="393"/>
      <c r="EN75" s="393"/>
      <c r="EO75" s="393"/>
      <c r="EP75" s="393"/>
      <c r="EQ75" s="393"/>
      <c r="ER75" s="393"/>
      <c r="ES75" s="393"/>
      <c r="ET75" s="393"/>
      <c r="EU75" s="393"/>
      <c r="EV75" s="393"/>
      <c r="EW75" s="393"/>
      <c r="EX75" s="393"/>
      <c r="EY75" s="393"/>
      <c r="EZ75" s="393"/>
      <c r="FA75" s="393"/>
      <c r="FB75" s="393"/>
      <c r="FC75" s="393"/>
      <c r="FD75" s="393"/>
      <c r="FE75" s="393"/>
      <c r="FF75" s="393"/>
      <c r="FG75" s="393"/>
      <c r="FH75" s="393"/>
      <c r="FI75" s="393"/>
      <c r="FJ75" s="393"/>
      <c r="FK75" s="393"/>
      <c r="FL75" s="393"/>
      <c r="FM75" s="393"/>
      <c r="FN75" s="393"/>
      <c r="FO75" s="393"/>
      <c r="FP75" s="393"/>
      <c r="FQ75" s="393"/>
      <c r="FR75" s="393"/>
      <c r="FS75" s="393"/>
      <c r="FT75" s="393"/>
      <c r="FU75" s="393"/>
      <c r="FV75" s="393"/>
      <c r="FW75" s="393"/>
      <c r="FX75" s="393"/>
      <c r="FY75" s="393"/>
      <c r="FZ75" s="393"/>
      <c r="GA75" s="393"/>
      <c r="GB75" s="393"/>
      <c r="GC75" s="393"/>
      <c r="GD75" s="393"/>
      <c r="GE75" s="393"/>
      <c r="GF75" s="393"/>
      <c r="GG75" s="393"/>
      <c r="GH75" s="393"/>
      <c r="GI75" s="393"/>
      <c r="GJ75" s="393"/>
      <c r="GK75" s="393"/>
      <c r="GL75" s="393"/>
      <c r="GM75" s="393"/>
      <c r="GN75" s="393"/>
      <c r="GO75" s="393"/>
      <c r="GP75" s="393"/>
      <c r="GQ75" s="393"/>
      <c r="GR75" s="393"/>
      <c r="GS75" s="393"/>
      <c r="GT75" s="393"/>
      <c r="GU75" s="393"/>
      <c r="GV75" s="393"/>
      <c r="GW75" s="393"/>
      <c r="GX75" s="393"/>
      <c r="GY75" s="393"/>
      <c r="GZ75" s="393"/>
      <c r="HA75" s="393"/>
      <c r="HB75" s="393"/>
      <c r="HC75" s="393"/>
      <c r="HD75" s="393"/>
    </row>
    <row r="76" spans="2:212" x14ac:dyDescent="0.2">
      <c r="B76" s="33"/>
      <c r="C76" s="33"/>
      <c r="D76" s="33"/>
      <c r="H76" s="38"/>
      <c r="Y76" s="393"/>
      <c r="Z76" s="393"/>
      <c r="AA76" s="393"/>
      <c r="AB76" s="393"/>
      <c r="AC76" s="393"/>
      <c r="AD76" s="393"/>
      <c r="AE76" s="393"/>
      <c r="AF76" s="393"/>
      <c r="AG76" s="393"/>
      <c r="AH76" s="393"/>
      <c r="AI76" s="393"/>
      <c r="AJ76" s="393"/>
      <c r="AK76" s="393"/>
      <c r="AL76" s="393"/>
      <c r="AM76" s="393"/>
      <c r="AN76" s="393"/>
      <c r="AO76" s="393"/>
      <c r="AP76" s="393"/>
      <c r="AQ76" s="393"/>
      <c r="AR76" s="393"/>
      <c r="AS76" s="393"/>
      <c r="AT76" s="393"/>
      <c r="AU76" s="393"/>
      <c r="AV76" s="393"/>
      <c r="AW76" s="393"/>
      <c r="AX76" s="393"/>
      <c r="AY76" s="393"/>
      <c r="AZ76" s="393"/>
      <c r="BA76" s="393"/>
      <c r="BB76" s="393"/>
      <c r="BC76" s="393"/>
      <c r="BD76" s="393"/>
      <c r="BE76" s="393"/>
      <c r="BF76" s="393"/>
      <c r="BG76" s="393"/>
      <c r="BH76" s="393"/>
      <c r="BI76" s="393"/>
      <c r="BJ76" s="393"/>
      <c r="BK76" s="393"/>
      <c r="BL76" s="393"/>
      <c r="BM76" s="393"/>
      <c r="BN76" s="393"/>
      <c r="BO76" s="393"/>
      <c r="BP76" s="393"/>
      <c r="BQ76" s="393"/>
      <c r="BR76" s="393"/>
      <c r="BS76" s="393"/>
      <c r="BT76" s="393"/>
      <c r="BU76" s="393"/>
      <c r="BV76" s="393"/>
      <c r="BW76" s="393"/>
      <c r="BX76" s="393"/>
      <c r="BY76" s="393"/>
      <c r="BZ76" s="393"/>
      <c r="CA76" s="393"/>
      <c r="CB76" s="393"/>
      <c r="CC76" s="393"/>
      <c r="CD76" s="393"/>
      <c r="CE76" s="393"/>
      <c r="CF76" s="393"/>
      <c r="CG76" s="393"/>
      <c r="CH76" s="393"/>
      <c r="CI76" s="393"/>
      <c r="CJ76" s="393"/>
      <c r="CK76" s="393"/>
      <c r="CL76" s="393"/>
      <c r="CM76" s="393"/>
      <c r="CN76" s="393"/>
      <c r="CO76" s="393"/>
      <c r="CP76" s="393"/>
      <c r="CQ76" s="393"/>
      <c r="CR76" s="393"/>
      <c r="CS76" s="393"/>
      <c r="CT76" s="393"/>
      <c r="CU76" s="393"/>
      <c r="CV76" s="393"/>
      <c r="CW76" s="393"/>
      <c r="CX76" s="393"/>
      <c r="CY76" s="393"/>
      <c r="CZ76" s="393"/>
      <c r="DA76" s="393"/>
      <c r="DB76" s="393"/>
      <c r="DC76" s="393"/>
      <c r="DD76" s="393"/>
      <c r="DE76" s="393"/>
      <c r="DF76" s="393"/>
      <c r="DG76" s="393"/>
      <c r="DH76" s="393"/>
      <c r="DI76" s="393"/>
      <c r="DJ76" s="393"/>
      <c r="DK76" s="393"/>
      <c r="DL76" s="393"/>
      <c r="DM76" s="393"/>
      <c r="DN76" s="393"/>
      <c r="DO76" s="393"/>
      <c r="DP76" s="393"/>
      <c r="DQ76" s="393"/>
      <c r="DR76" s="393"/>
      <c r="DS76" s="393"/>
      <c r="DT76" s="393"/>
      <c r="DU76" s="393"/>
      <c r="DV76" s="393"/>
      <c r="DW76" s="393"/>
      <c r="DX76" s="393"/>
      <c r="DY76" s="393"/>
      <c r="DZ76" s="393"/>
      <c r="EA76" s="393"/>
      <c r="EB76" s="393"/>
      <c r="EC76" s="393"/>
      <c r="ED76" s="393"/>
      <c r="EE76" s="393"/>
      <c r="EF76" s="393"/>
      <c r="EG76" s="393"/>
      <c r="EH76" s="393"/>
      <c r="EI76" s="393"/>
      <c r="EJ76" s="393"/>
      <c r="EK76" s="393"/>
      <c r="EL76" s="393"/>
      <c r="EM76" s="393"/>
      <c r="EN76" s="393"/>
      <c r="EO76" s="393"/>
      <c r="EP76" s="393"/>
      <c r="EQ76" s="393"/>
      <c r="ER76" s="393"/>
      <c r="ES76" s="393"/>
      <c r="ET76" s="393"/>
      <c r="EU76" s="393"/>
      <c r="EV76" s="393"/>
      <c r="EW76" s="393"/>
      <c r="EX76" s="393"/>
      <c r="EY76" s="393"/>
      <c r="EZ76" s="393"/>
      <c r="FA76" s="393"/>
      <c r="FB76" s="393"/>
      <c r="FC76" s="393"/>
      <c r="FD76" s="393"/>
      <c r="FE76" s="393"/>
      <c r="FF76" s="393"/>
      <c r="FG76" s="393"/>
      <c r="FH76" s="393"/>
      <c r="FI76" s="393"/>
      <c r="FJ76" s="393"/>
      <c r="FK76" s="393"/>
      <c r="FL76" s="393"/>
      <c r="FM76" s="393"/>
      <c r="FN76" s="393"/>
      <c r="FO76" s="393"/>
      <c r="FP76" s="393"/>
      <c r="FQ76" s="393"/>
      <c r="FR76" s="393"/>
      <c r="FS76" s="393"/>
      <c r="FT76" s="393"/>
      <c r="FU76" s="393"/>
      <c r="FV76" s="393"/>
      <c r="FW76" s="393"/>
      <c r="FX76" s="393"/>
      <c r="FY76" s="393"/>
      <c r="FZ76" s="393"/>
      <c r="GA76" s="393"/>
      <c r="GB76" s="393"/>
      <c r="GC76" s="393"/>
      <c r="GD76" s="393"/>
      <c r="GE76" s="393"/>
      <c r="GF76" s="393"/>
      <c r="GG76" s="393"/>
      <c r="GH76" s="393"/>
      <c r="GI76" s="393"/>
      <c r="GJ76" s="393"/>
      <c r="GK76" s="393"/>
      <c r="GL76" s="393"/>
      <c r="GM76" s="393"/>
      <c r="GN76" s="393"/>
      <c r="GO76" s="393"/>
      <c r="GP76" s="393"/>
      <c r="GQ76" s="393"/>
      <c r="GR76" s="393"/>
      <c r="GS76" s="393"/>
      <c r="GT76" s="393"/>
      <c r="GU76" s="393"/>
      <c r="GV76" s="393"/>
      <c r="GW76" s="393"/>
      <c r="GX76" s="393"/>
      <c r="GY76" s="393"/>
      <c r="GZ76" s="393"/>
      <c r="HA76" s="393"/>
      <c r="HB76" s="393"/>
      <c r="HC76" s="393"/>
      <c r="HD76" s="393"/>
    </row>
    <row r="77" spans="2:212" x14ac:dyDescent="0.2">
      <c r="B77" s="33"/>
      <c r="C77" s="33"/>
      <c r="D77" s="33"/>
      <c r="H77" s="38"/>
      <c r="Y77" s="393"/>
      <c r="Z77" s="393"/>
      <c r="AA77" s="393"/>
      <c r="AB77" s="393"/>
      <c r="AC77" s="393"/>
      <c r="AD77" s="393"/>
      <c r="AE77" s="393"/>
      <c r="AF77" s="393"/>
      <c r="AG77" s="393"/>
      <c r="AH77" s="393"/>
      <c r="AI77" s="393"/>
      <c r="AJ77" s="393"/>
      <c r="AK77" s="393"/>
      <c r="AL77" s="393"/>
      <c r="AM77" s="393"/>
      <c r="AN77" s="393"/>
      <c r="AO77" s="393"/>
      <c r="AP77" s="393"/>
      <c r="AQ77" s="393"/>
      <c r="AR77" s="393"/>
      <c r="AS77" s="393"/>
      <c r="AT77" s="393"/>
      <c r="AU77" s="393"/>
      <c r="AV77" s="393"/>
      <c r="AW77" s="393"/>
      <c r="AX77" s="393"/>
      <c r="AY77" s="393"/>
      <c r="AZ77" s="393"/>
      <c r="BA77" s="393"/>
      <c r="BB77" s="393"/>
      <c r="BC77" s="393"/>
      <c r="BD77" s="393"/>
      <c r="BE77" s="393"/>
      <c r="BF77" s="393"/>
      <c r="BG77" s="393"/>
      <c r="BH77" s="393"/>
      <c r="BI77" s="393"/>
      <c r="BJ77" s="393"/>
      <c r="BK77" s="393"/>
      <c r="BL77" s="393"/>
      <c r="BM77" s="393"/>
      <c r="BN77" s="393"/>
      <c r="BO77" s="393"/>
      <c r="BP77" s="393"/>
      <c r="BQ77" s="393"/>
      <c r="BR77" s="393"/>
      <c r="BS77" s="393"/>
      <c r="BT77" s="393"/>
      <c r="BU77" s="393"/>
      <c r="BV77" s="393"/>
      <c r="BW77" s="393"/>
      <c r="BX77" s="393"/>
      <c r="BY77" s="393"/>
      <c r="BZ77" s="393"/>
      <c r="CA77" s="393"/>
      <c r="CB77" s="393"/>
      <c r="CC77" s="393"/>
      <c r="CD77" s="393"/>
      <c r="CE77" s="393"/>
      <c r="CF77" s="393"/>
      <c r="CG77" s="393"/>
      <c r="CH77" s="393"/>
      <c r="CI77" s="393"/>
      <c r="CJ77" s="393"/>
      <c r="CK77" s="393"/>
      <c r="CL77" s="393"/>
      <c r="CM77" s="393"/>
      <c r="CN77" s="393"/>
      <c r="CO77" s="393"/>
      <c r="CP77" s="393"/>
      <c r="CQ77" s="393"/>
      <c r="CR77" s="393"/>
      <c r="CS77" s="393"/>
      <c r="CT77" s="393"/>
      <c r="CU77" s="393"/>
      <c r="CV77" s="393"/>
      <c r="CW77" s="393"/>
      <c r="CX77" s="393"/>
      <c r="CY77" s="393"/>
      <c r="CZ77" s="393"/>
      <c r="DA77" s="393"/>
      <c r="DB77" s="393"/>
      <c r="DC77" s="393"/>
      <c r="DD77" s="393"/>
      <c r="DE77" s="393"/>
      <c r="DF77" s="393"/>
      <c r="DG77" s="393"/>
      <c r="DH77" s="393"/>
      <c r="DI77" s="393"/>
      <c r="DJ77" s="393"/>
      <c r="DK77" s="393"/>
      <c r="DL77" s="393"/>
      <c r="DM77" s="393"/>
      <c r="DN77" s="393"/>
      <c r="DO77" s="393"/>
      <c r="DP77" s="393"/>
      <c r="DQ77" s="393"/>
      <c r="DR77" s="393"/>
      <c r="DS77" s="393"/>
      <c r="DT77" s="393"/>
      <c r="DU77" s="393"/>
      <c r="DV77" s="393"/>
      <c r="DW77" s="393"/>
      <c r="DX77" s="393"/>
      <c r="DY77" s="393"/>
      <c r="DZ77" s="393"/>
      <c r="EA77" s="393"/>
      <c r="EB77" s="393"/>
      <c r="EC77" s="393"/>
      <c r="ED77" s="393"/>
      <c r="EE77" s="393"/>
      <c r="EF77" s="393"/>
      <c r="EG77" s="393"/>
      <c r="EH77" s="393"/>
      <c r="EI77" s="393"/>
      <c r="EJ77" s="393"/>
      <c r="EK77" s="393"/>
      <c r="EL77" s="393"/>
      <c r="EM77" s="393"/>
      <c r="EN77" s="393"/>
      <c r="EO77" s="393"/>
      <c r="EP77" s="393"/>
      <c r="EQ77" s="393"/>
      <c r="ER77" s="393"/>
      <c r="ES77" s="393"/>
      <c r="ET77" s="393"/>
      <c r="EU77" s="393"/>
      <c r="EV77" s="393"/>
      <c r="EW77" s="393"/>
      <c r="EX77" s="393"/>
      <c r="EY77" s="393"/>
      <c r="EZ77" s="393"/>
      <c r="FA77" s="393"/>
      <c r="FB77" s="393"/>
      <c r="FC77" s="393"/>
      <c r="FD77" s="393"/>
      <c r="FE77" s="393"/>
      <c r="FF77" s="393"/>
      <c r="FG77" s="393"/>
      <c r="FH77" s="393"/>
      <c r="FI77" s="393"/>
      <c r="FJ77" s="393"/>
      <c r="FK77" s="393"/>
      <c r="FL77" s="393"/>
      <c r="FM77" s="393"/>
      <c r="FN77" s="393"/>
      <c r="FO77" s="393"/>
      <c r="FP77" s="393"/>
      <c r="FQ77" s="393"/>
      <c r="FR77" s="393"/>
      <c r="FS77" s="393"/>
      <c r="FT77" s="393"/>
      <c r="FU77" s="393"/>
      <c r="FV77" s="393"/>
      <c r="FW77" s="393"/>
      <c r="FX77" s="393"/>
      <c r="FY77" s="393"/>
      <c r="FZ77" s="393"/>
      <c r="GA77" s="393"/>
      <c r="GB77" s="393"/>
      <c r="GC77" s="393"/>
      <c r="GD77" s="393"/>
      <c r="GE77" s="393"/>
      <c r="GF77" s="393"/>
      <c r="GG77" s="393"/>
      <c r="GH77" s="393"/>
      <c r="GI77" s="393"/>
      <c r="GJ77" s="393"/>
      <c r="GK77" s="393"/>
      <c r="GL77" s="393"/>
      <c r="GM77" s="393"/>
      <c r="GN77" s="393"/>
      <c r="GO77" s="393"/>
      <c r="GP77" s="393"/>
      <c r="GQ77" s="393"/>
      <c r="GR77" s="393"/>
      <c r="GS77" s="393"/>
      <c r="GT77" s="393"/>
      <c r="GU77" s="393"/>
      <c r="GV77" s="393"/>
      <c r="GW77" s="393"/>
      <c r="GX77" s="393"/>
      <c r="GY77" s="393"/>
      <c r="GZ77" s="393"/>
      <c r="HA77" s="393"/>
      <c r="HB77" s="393"/>
      <c r="HC77" s="393"/>
      <c r="HD77" s="393"/>
    </row>
    <row r="78" spans="2:212" x14ac:dyDescent="0.2">
      <c r="B78" s="33"/>
      <c r="C78" s="33"/>
      <c r="D78" s="33"/>
      <c r="H78" s="38"/>
      <c r="Y78" s="393"/>
      <c r="Z78" s="393"/>
      <c r="AA78" s="393"/>
      <c r="AB78" s="393"/>
      <c r="AC78" s="393"/>
      <c r="AD78" s="393"/>
      <c r="AE78" s="393"/>
      <c r="AF78" s="393"/>
      <c r="AG78" s="393"/>
      <c r="AH78" s="393"/>
      <c r="AI78" s="393"/>
      <c r="AJ78" s="393"/>
      <c r="AK78" s="393"/>
      <c r="AL78" s="393"/>
      <c r="AM78" s="393"/>
      <c r="AN78" s="393"/>
      <c r="AO78" s="393"/>
      <c r="AP78" s="393"/>
      <c r="AQ78" s="393"/>
      <c r="AR78" s="393"/>
      <c r="AS78" s="393"/>
      <c r="AT78" s="393"/>
      <c r="AU78" s="393"/>
      <c r="AV78" s="393"/>
      <c r="AW78" s="393"/>
      <c r="AX78" s="393"/>
      <c r="AY78" s="393"/>
      <c r="AZ78" s="393"/>
      <c r="BA78" s="393"/>
      <c r="BB78" s="393"/>
      <c r="BC78" s="393"/>
      <c r="BD78" s="393"/>
      <c r="BE78" s="393"/>
      <c r="BF78" s="393"/>
      <c r="BG78" s="393"/>
      <c r="BH78" s="393"/>
      <c r="BI78" s="393"/>
      <c r="BJ78" s="393"/>
      <c r="BK78" s="393"/>
      <c r="BL78" s="393"/>
      <c r="BM78" s="393"/>
      <c r="BN78" s="393"/>
      <c r="BO78" s="393"/>
      <c r="BP78" s="393"/>
      <c r="BQ78" s="393"/>
      <c r="BR78" s="393"/>
      <c r="BS78" s="393"/>
      <c r="BT78" s="393"/>
      <c r="BU78" s="393"/>
      <c r="BV78" s="393"/>
      <c r="BW78" s="393"/>
      <c r="BX78" s="393"/>
      <c r="BY78" s="393"/>
      <c r="BZ78" s="393"/>
      <c r="CA78" s="393"/>
      <c r="CB78" s="393"/>
      <c r="CC78" s="393"/>
      <c r="CD78" s="393"/>
      <c r="CE78" s="393"/>
      <c r="CF78" s="393"/>
      <c r="CG78" s="393"/>
      <c r="CH78" s="393"/>
      <c r="CI78" s="393"/>
      <c r="CJ78" s="393"/>
      <c r="CK78" s="393"/>
      <c r="CL78" s="393"/>
      <c r="CM78" s="393"/>
      <c r="CN78" s="393"/>
      <c r="CO78" s="393"/>
      <c r="CP78" s="393"/>
      <c r="CQ78" s="393"/>
      <c r="CR78" s="393"/>
      <c r="CS78" s="393"/>
      <c r="CT78" s="393"/>
      <c r="CU78" s="393"/>
      <c r="CV78" s="393"/>
      <c r="CW78" s="393"/>
      <c r="CX78" s="393"/>
      <c r="CY78" s="393"/>
      <c r="CZ78" s="393"/>
      <c r="DA78" s="393"/>
      <c r="DB78" s="393"/>
      <c r="DC78" s="393"/>
      <c r="DD78" s="393"/>
      <c r="DE78" s="393"/>
      <c r="DF78" s="393"/>
      <c r="DG78" s="393"/>
      <c r="DH78" s="393"/>
      <c r="DI78" s="393"/>
      <c r="DJ78" s="393"/>
      <c r="DK78" s="393"/>
      <c r="DL78" s="393"/>
      <c r="DM78" s="393"/>
      <c r="DN78" s="393"/>
      <c r="DO78" s="393"/>
      <c r="DP78" s="393"/>
      <c r="DQ78" s="393"/>
      <c r="DR78" s="393"/>
      <c r="DS78" s="393"/>
      <c r="DT78" s="393"/>
      <c r="DU78" s="393"/>
      <c r="DV78" s="393"/>
      <c r="DW78" s="393"/>
      <c r="DX78" s="393"/>
      <c r="DY78" s="393"/>
      <c r="DZ78" s="393"/>
      <c r="EA78" s="393"/>
      <c r="EB78" s="393"/>
      <c r="EC78" s="393"/>
      <c r="ED78" s="393"/>
      <c r="EE78" s="393"/>
      <c r="EF78" s="393"/>
      <c r="EG78" s="393"/>
      <c r="EH78" s="393"/>
      <c r="EI78" s="393"/>
      <c r="EJ78" s="393"/>
      <c r="EK78" s="393"/>
      <c r="EL78" s="393"/>
      <c r="EM78" s="393"/>
      <c r="EN78" s="393"/>
      <c r="EO78" s="393"/>
      <c r="EP78" s="393"/>
      <c r="EQ78" s="393"/>
      <c r="ER78" s="393"/>
      <c r="ES78" s="393"/>
      <c r="ET78" s="393"/>
      <c r="EU78" s="393"/>
      <c r="EV78" s="393"/>
      <c r="EW78" s="393"/>
      <c r="EX78" s="393"/>
      <c r="EY78" s="393"/>
      <c r="EZ78" s="393"/>
      <c r="FA78" s="393"/>
      <c r="FB78" s="393"/>
      <c r="FC78" s="393"/>
      <c r="FD78" s="393"/>
      <c r="FE78" s="393"/>
      <c r="FF78" s="393"/>
      <c r="FG78" s="393"/>
      <c r="FH78" s="393"/>
      <c r="FI78" s="393"/>
      <c r="FJ78" s="393"/>
      <c r="FK78" s="393"/>
      <c r="FL78" s="393"/>
      <c r="FM78" s="393"/>
      <c r="FN78" s="393"/>
      <c r="FO78" s="393"/>
      <c r="FP78" s="393"/>
      <c r="FQ78" s="393"/>
      <c r="FR78" s="393"/>
      <c r="FS78" s="393"/>
      <c r="FT78" s="393"/>
      <c r="FU78" s="393"/>
      <c r="FV78" s="393"/>
      <c r="FW78" s="393"/>
      <c r="FX78" s="393"/>
      <c r="FY78" s="393"/>
      <c r="FZ78" s="393"/>
      <c r="GA78" s="393"/>
      <c r="GB78" s="393"/>
      <c r="GC78" s="393"/>
      <c r="GD78" s="393"/>
      <c r="GE78" s="393"/>
      <c r="GF78" s="393"/>
      <c r="GG78" s="393"/>
      <c r="GH78" s="393"/>
      <c r="GI78" s="393"/>
      <c r="GJ78" s="393"/>
      <c r="GK78" s="393"/>
      <c r="GL78" s="393"/>
      <c r="GM78" s="393"/>
      <c r="GN78" s="393"/>
      <c r="GO78" s="393"/>
      <c r="GP78" s="393"/>
      <c r="GQ78" s="393"/>
      <c r="GR78" s="393"/>
      <c r="GS78" s="393"/>
      <c r="GT78" s="393"/>
      <c r="GU78" s="393"/>
      <c r="GV78" s="393"/>
      <c r="GW78" s="393"/>
      <c r="GX78" s="393"/>
      <c r="GY78" s="393"/>
      <c r="GZ78" s="393"/>
      <c r="HA78" s="393"/>
      <c r="HB78" s="393"/>
      <c r="HC78" s="393"/>
      <c r="HD78" s="393"/>
    </row>
    <row r="79" spans="2:212" x14ac:dyDescent="0.2">
      <c r="B79" s="33"/>
      <c r="C79" s="33"/>
      <c r="D79" s="33"/>
      <c r="H79" s="38"/>
      <c r="Y79" s="393"/>
      <c r="Z79" s="393"/>
      <c r="AA79" s="393"/>
      <c r="AB79" s="393"/>
      <c r="AC79" s="393"/>
      <c r="AD79" s="393"/>
      <c r="AE79" s="393"/>
      <c r="AF79" s="393"/>
      <c r="AG79" s="393"/>
      <c r="AH79" s="393"/>
      <c r="AI79" s="393"/>
      <c r="AJ79" s="393"/>
      <c r="AK79" s="393"/>
      <c r="AL79" s="393"/>
      <c r="AM79" s="393"/>
      <c r="AN79" s="393"/>
      <c r="AO79" s="393"/>
      <c r="AP79" s="393"/>
      <c r="AQ79" s="393"/>
      <c r="AR79" s="393"/>
      <c r="AS79" s="393"/>
      <c r="AT79" s="393"/>
      <c r="AU79" s="393"/>
      <c r="AV79" s="393"/>
      <c r="AW79" s="393"/>
      <c r="AX79" s="393"/>
      <c r="AY79" s="393"/>
      <c r="AZ79" s="393"/>
      <c r="BA79" s="393"/>
      <c r="BB79" s="393"/>
      <c r="BC79" s="393"/>
      <c r="BD79" s="393"/>
      <c r="BE79" s="393"/>
      <c r="BF79" s="393"/>
      <c r="BG79" s="393"/>
      <c r="BH79" s="393"/>
      <c r="BI79" s="393"/>
      <c r="BJ79" s="393"/>
      <c r="BK79" s="393"/>
      <c r="BL79" s="393"/>
      <c r="BM79" s="393"/>
      <c r="BN79" s="393"/>
      <c r="BO79" s="393"/>
      <c r="BP79" s="393"/>
      <c r="BQ79" s="393"/>
      <c r="BR79" s="393"/>
      <c r="BS79" s="393"/>
      <c r="BT79" s="393"/>
      <c r="BU79" s="393"/>
      <c r="BV79" s="393"/>
      <c r="BW79" s="393"/>
      <c r="BX79" s="393"/>
      <c r="BY79" s="393"/>
      <c r="BZ79" s="393"/>
      <c r="CA79" s="393"/>
      <c r="CB79" s="393"/>
      <c r="CC79" s="393"/>
      <c r="CD79" s="393"/>
      <c r="CE79" s="393"/>
      <c r="CF79" s="393"/>
      <c r="CG79" s="393"/>
      <c r="CH79" s="393"/>
      <c r="CI79" s="393"/>
      <c r="CJ79" s="393"/>
      <c r="CK79" s="393"/>
      <c r="CL79" s="393"/>
      <c r="CM79" s="393"/>
      <c r="CN79" s="393"/>
      <c r="CO79" s="393"/>
      <c r="CP79" s="393"/>
      <c r="CQ79" s="393"/>
      <c r="CR79" s="393"/>
      <c r="CS79" s="393"/>
      <c r="CT79" s="393"/>
      <c r="CU79" s="393"/>
      <c r="CV79" s="393"/>
      <c r="CW79" s="393"/>
      <c r="CX79" s="393"/>
      <c r="CY79" s="393"/>
      <c r="CZ79" s="393"/>
      <c r="DA79" s="393"/>
      <c r="DB79" s="393"/>
      <c r="DC79" s="393"/>
      <c r="DD79" s="393"/>
      <c r="DE79" s="393"/>
      <c r="DF79" s="393"/>
      <c r="DG79" s="393"/>
      <c r="DH79" s="393"/>
      <c r="DI79" s="393"/>
      <c r="DJ79" s="393"/>
      <c r="DK79" s="393"/>
      <c r="DL79" s="393"/>
      <c r="DM79" s="393"/>
      <c r="DN79" s="393"/>
      <c r="DO79" s="393"/>
      <c r="DP79" s="393"/>
      <c r="DQ79" s="393"/>
      <c r="DR79" s="393"/>
      <c r="DS79" s="393"/>
      <c r="DT79" s="393"/>
      <c r="DU79" s="393"/>
      <c r="DV79" s="393"/>
      <c r="DW79" s="393"/>
      <c r="DX79" s="393"/>
      <c r="DY79" s="393"/>
      <c r="DZ79" s="393"/>
      <c r="EA79" s="393"/>
      <c r="EB79" s="393"/>
      <c r="EC79" s="393"/>
      <c r="ED79" s="393"/>
      <c r="EE79" s="393"/>
      <c r="EF79" s="393"/>
      <c r="EG79" s="393"/>
      <c r="EH79" s="393"/>
      <c r="EI79" s="393"/>
      <c r="EJ79" s="393"/>
      <c r="EK79" s="393"/>
      <c r="EL79" s="393"/>
      <c r="EM79" s="393"/>
      <c r="EN79" s="393"/>
      <c r="EO79" s="393"/>
      <c r="EP79" s="393"/>
      <c r="EQ79" s="393"/>
      <c r="ER79" s="393"/>
      <c r="ES79" s="393"/>
      <c r="ET79" s="393"/>
      <c r="EU79" s="393"/>
      <c r="EV79" s="393"/>
      <c r="EW79" s="393"/>
      <c r="EX79" s="393"/>
      <c r="EY79" s="393"/>
      <c r="EZ79" s="393"/>
      <c r="FA79" s="393"/>
      <c r="FB79" s="393"/>
      <c r="FC79" s="393"/>
      <c r="FD79" s="393"/>
      <c r="FE79" s="393"/>
      <c r="FF79" s="393"/>
      <c r="FG79" s="393"/>
      <c r="FH79" s="393"/>
      <c r="FI79" s="393"/>
      <c r="FJ79" s="393"/>
      <c r="FK79" s="393"/>
      <c r="FL79" s="393"/>
      <c r="FM79" s="393"/>
      <c r="FN79" s="393"/>
      <c r="FO79" s="393"/>
      <c r="FP79" s="393"/>
      <c r="FQ79" s="393"/>
      <c r="FR79" s="393"/>
      <c r="FS79" s="393"/>
      <c r="FT79" s="393"/>
      <c r="FU79" s="393"/>
      <c r="FV79" s="393"/>
      <c r="FW79" s="393"/>
      <c r="FX79" s="393"/>
      <c r="FY79" s="393"/>
      <c r="FZ79" s="393"/>
      <c r="GA79" s="393"/>
      <c r="GB79" s="393"/>
      <c r="GC79" s="393"/>
      <c r="GD79" s="393"/>
      <c r="GE79" s="393"/>
      <c r="GF79" s="393"/>
      <c r="GG79" s="393"/>
      <c r="GH79" s="393"/>
      <c r="GI79" s="393"/>
      <c r="GJ79" s="393"/>
      <c r="GK79" s="393"/>
      <c r="GL79" s="393"/>
      <c r="GM79" s="393"/>
      <c r="GN79" s="393"/>
      <c r="GO79" s="393"/>
      <c r="GP79" s="393"/>
      <c r="GQ79" s="393"/>
      <c r="GR79" s="393"/>
      <c r="GS79" s="393"/>
      <c r="GT79" s="393"/>
      <c r="GU79" s="393"/>
      <c r="GV79" s="393"/>
      <c r="GW79" s="393"/>
      <c r="GX79" s="393"/>
      <c r="GY79" s="393"/>
      <c r="GZ79" s="393"/>
      <c r="HA79" s="393"/>
      <c r="HB79" s="393"/>
      <c r="HC79" s="393"/>
      <c r="HD79" s="393"/>
    </row>
    <row r="80" spans="2:212" x14ac:dyDescent="0.2">
      <c r="B80" s="33"/>
      <c r="C80" s="33"/>
      <c r="D80" s="33"/>
      <c r="H80" s="38"/>
      <c r="Y80" s="393"/>
      <c r="Z80" s="393"/>
      <c r="AA80" s="393"/>
      <c r="AB80" s="393"/>
      <c r="AC80" s="393"/>
      <c r="AD80" s="393"/>
      <c r="AE80" s="393"/>
      <c r="AF80" s="393"/>
      <c r="AG80" s="393"/>
      <c r="AH80" s="393"/>
      <c r="AI80" s="393"/>
      <c r="AJ80" s="393"/>
      <c r="AK80" s="393"/>
      <c r="AL80" s="393"/>
      <c r="AM80" s="393"/>
      <c r="AN80" s="393"/>
      <c r="AO80" s="393"/>
      <c r="AP80" s="393"/>
      <c r="AQ80" s="393"/>
      <c r="AR80" s="393"/>
      <c r="AS80" s="393"/>
      <c r="AT80" s="393"/>
      <c r="AU80" s="393"/>
      <c r="AV80" s="393"/>
      <c r="AW80" s="393"/>
      <c r="AX80" s="393"/>
      <c r="AY80" s="393"/>
      <c r="AZ80" s="393"/>
      <c r="BA80" s="393"/>
      <c r="BB80" s="393"/>
      <c r="BC80" s="393"/>
      <c r="BD80" s="393"/>
      <c r="BE80" s="393"/>
      <c r="BF80" s="393"/>
      <c r="BG80" s="393"/>
      <c r="BH80" s="393"/>
      <c r="BI80" s="393"/>
      <c r="BJ80" s="393"/>
      <c r="BK80" s="393"/>
      <c r="BL80" s="393"/>
      <c r="BM80" s="393"/>
      <c r="BN80" s="393"/>
      <c r="BO80" s="393"/>
      <c r="BP80" s="393"/>
      <c r="BQ80" s="393"/>
      <c r="BR80" s="393"/>
      <c r="BS80" s="393"/>
      <c r="BT80" s="393"/>
      <c r="BU80" s="393"/>
      <c r="BV80" s="393"/>
      <c r="BW80" s="393"/>
      <c r="BX80" s="393"/>
      <c r="BY80" s="393"/>
      <c r="BZ80" s="393"/>
      <c r="CA80" s="393"/>
      <c r="CB80" s="393"/>
      <c r="CC80" s="393"/>
      <c r="CD80" s="393"/>
      <c r="CE80" s="393"/>
      <c r="CF80" s="393"/>
      <c r="CG80" s="393"/>
      <c r="CH80" s="393"/>
      <c r="CI80" s="393"/>
      <c r="CJ80" s="393"/>
      <c r="CK80" s="393"/>
      <c r="CL80" s="393"/>
      <c r="CM80" s="393"/>
      <c r="CN80" s="393"/>
      <c r="CO80" s="393"/>
      <c r="CP80" s="393"/>
      <c r="CQ80" s="393"/>
      <c r="CR80" s="393"/>
      <c r="CS80" s="393"/>
      <c r="CT80" s="393"/>
      <c r="CU80" s="393"/>
      <c r="CV80" s="393"/>
      <c r="CW80" s="393"/>
      <c r="CX80" s="393"/>
      <c r="CY80" s="393"/>
      <c r="CZ80" s="393"/>
      <c r="DA80" s="393"/>
      <c r="DB80" s="393"/>
      <c r="DC80" s="393"/>
      <c r="DD80" s="393"/>
      <c r="DE80" s="393"/>
      <c r="DF80" s="393"/>
      <c r="DG80" s="393"/>
      <c r="DH80" s="393"/>
      <c r="DI80" s="393"/>
      <c r="DJ80" s="393"/>
      <c r="DK80" s="393"/>
      <c r="DL80" s="393"/>
      <c r="DM80" s="393"/>
      <c r="DN80" s="393"/>
      <c r="DO80" s="393"/>
      <c r="DP80" s="393"/>
      <c r="DQ80" s="393"/>
      <c r="DR80" s="393"/>
      <c r="DS80" s="393"/>
      <c r="DT80" s="393"/>
      <c r="DU80" s="393"/>
      <c r="DV80" s="393"/>
      <c r="DW80" s="393"/>
      <c r="DX80" s="393"/>
      <c r="DY80" s="393"/>
      <c r="DZ80" s="393"/>
      <c r="EA80" s="393"/>
      <c r="EB80" s="393"/>
      <c r="EC80" s="393"/>
      <c r="ED80" s="393"/>
      <c r="EE80" s="393"/>
      <c r="EF80" s="393"/>
      <c r="EG80" s="393"/>
      <c r="EH80" s="393"/>
      <c r="EI80" s="393"/>
      <c r="EJ80" s="393"/>
      <c r="EK80" s="393"/>
      <c r="EL80" s="393"/>
      <c r="EM80" s="393"/>
      <c r="EN80" s="393"/>
      <c r="EO80" s="393"/>
      <c r="EP80" s="393"/>
      <c r="EQ80" s="393"/>
      <c r="ER80" s="393"/>
      <c r="ES80" s="393"/>
      <c r="ET80" s="393"/>
      <c r="EU80" s="393"/>
      <c r="EV80" s="393"/>
      <c r="EW80" s="393"/>
      <c r="EX80" s="393"/>
      <c r="EY80" s="393"/>
      <c r="EZ80" s="393"/>
      <c r="FA80" s="393"/>
      <c r="FB80" s="393"/>
      <c r="FC80" s="393"/>
      <c r="FD80" s="393"/>
      <c r="FE80" s="393"/>
      <c r="FF80" s="393"/>
      <c r="FG80" s="393"/>
      <c r="FH80" s="393"/>
      <c r="FI80" s="393"/>
      <c r="FJ80" s="393"/>
      <c r="FK80" s="393"/>
      <c r="FL80" s="393"/>
      <c r="FM80" s="393"/>
      <c r="FN80" s="393"/>
      <c r="FO80" s="393"/>
      <c r="FP80" s="393"/>
      <c r="FQ80" s="393"/>
      <c r="FR80" s="393"/>
      <c r="FS80" s="393"/>
      <c r="FT80" s="393"/>
      <c r="FU80" s="393"/>
      <c r="FV80" s="393"/>
      <c r="FW80" s="393"/>
      <c r="FX80" s="393"/>
      <c r="FY80" s="393"/>
      <c r="FZ80" s="393"/>
      <c r="GA80" s="393"/>
      <c r="GB80" s="393"/>
      <c r="GC80" s="393"/>
      <c r="GD80" s="393"/>
      <c r="GE80" s="393"/>
      <c r="GF80" s="393"/>
      <c r="GG80" s="393"/>
      <c r="GH80" s="393"/>
      <c r="GI80" s="393"/>
      <c r="GJ80" s="393"/>
      <c r="GK80" s="393"/>
      <c r="GL80" s="393"/>
      <c r="GM80" s="393"/>
      <c r="GN80" s="393"/>
      <c r="GO80" s="393"/>
      <c r="GP80" s="393"/>
      <c r="GQ80" s="393"/>
      <c r="GR80" s="393"/>
      <c r="GS80" s="393"/>
      <c r="GT80" s="393"/>
      <c r="GU80" s="393"/>
      <c r="GV80" s="393"/>
      <c r="GW80" s="393"/>
      <c r="GX80" s="393"/>
      <c r="GY80" s="393"/>
      <c r="GZ80" s="393"/>
      <c r="HA80" s="393"/>
      <c r="HB80" s="393"/>
      <c r="HC80" s="393"/>
      <c r="HD80" s="393"/>
    </row>
    <row r="81" spans="2:212" x14ac:dyDescent="0.2">
      <c r="B81" s="33"/>
      <c r="C81" s="33"/>
      <c r="D81" s="33"/>
      <c r="H81" s="38"/>
      <c r="Y81" s="393"/>
      <c r="Z81" s="393"/>
      <c r="AA81" s="393"/>
      <c r="AB81" s="393"/>
      <c r="AC81" s="393"/>
      <c r="AD81" s="393"/>
      <c r="AE81" s="393"/>
      <c r="AF81" s="393"/>
      <c r="AG81" s="393"/>
      <c r="AH81" s="393"/>
      <c r="AI81" s="393"/>
      <c r="AJ81" s="393"/>
      <c r="AK81" s="393"/>
      <c r="AL81" s="393"/>
      <c r="AM81" s="393"/>
      <c r="AN81" s="393"/>
      <c r="AO81" s="393"/>
      <c r="AP81" s="393"/>
      <c r="AQ81" s="393"/>
      <c r="AR81" s="393"/>
      <c r="AS81" s="393"/>
      <c r="AT81" s="393"/>
      <c r="AU81" s="393"/>
      <c r="AV81" s="393"/>
      <c r="AW81" s="393"/>
      <c r="AX81" s="393"/>
      <c r="AY81" s="393"/>
      <c r="AZ81" s="393"/>
      <c r="BA81" s="393"/>
      <c r="BB81" s="393"/>
      <c r="BC81" s="393"/>
      <c r="BD81" s="393"/>
      <c r="BE81" s="393"/>
      <c r="BF81" s="393"/>
      <c r="BG81" s="393"/>
      <c r="BH81" s="393"/>
      <c r="BI81" s="393"/>
      <c r="BJ81" s="393"/>
      <c r="BK81" s="393"/>
      <c r="BL81" s="393"/>
      <c r="BM81" s="393"/>
      <c r="BN81" s="393"/>
      <c r="BO81" s="393"/>
      <c r="BP81" s="393"/>
      <c r="BQ81" s="393"/>
      <c r="BR81" s="393"/>
      <c r="BS81" s="393"/>
      <c r="BT81" s="393"/>
      <c r="BU81" s="393"/>
      <c r="BV81" s="393"/>
      <c r="BW81" s="393"/>
      <c r="BX81" s="393"/>
      <c r="BY81" s="393"/>
      <c r="BZ81" s="393"/>
      <c r="CA81" s="393"/>
      <c r="CB81" s="393"/>
      <c r="CC81" s="393"/>
      <c r="CD81" s="393"/>
      <c r="CE81" s="393"/>
      <c r="CF81" s="393"/>
      <c r="CG81" s="393"/>
      <c r="CH81" s="393"/>
      <c r="CI81" s="393"/>
      <c r="CJ81" s="393"/>
      <c r="CK81" s="393"/>
      <c r="CL81" s="393"/>
      <c r="CM81" s="393"/>
      <c r="CN81" s="393"/>
      <c r="CO81" s="393"/>
      <c r="CP81" s="393"/>
      <c r="CQ81" s="393"/>
      <c r="CR81" s="393"/>
      <c r="CS81" s="393"/>
      <c r="CT81" s="393"/>
      <c r="CU81" s="393"/>
      <c r="CV81" s="393"/>
      <c r="CW81" s="393"/>
      <c r="CX81" s="393"/>
      <c r="CY81" s="393"/>
      <c r="CZ81" s="393"/>
      <c r="DA81" s="393"/>
      <c r="DB81" s="393"/>
      <c r="DC81" s="393"/>
      <c r="DD81" s="393"/>
      <c r="DE81" s="393"/>
      <c r="DF81" s="393"/>
      <c r="DG81" s="393"/>
      <c r="DH81" s="393"/>
      <c r="DI81" s="393"/>
      <c r="DJ81" s="393"/>
      <c r="DK81" s="393"/>
      <c r="DL81" s="393"/>
      <c r="DM81" s="393"/>
      <c r="DN81" s="393"/>
      <c r="DO81" s="393"/>
      <c r="DP81" s="393"/>
      <c r="DQ81" s="393"/>
      <c r="DR81" s="393"/>
      <c r="DS81" s="393"/>
      <c r="DT81" s="393"/>
      <c r="DU81" s="393"/>
      <c r="DV81" s="393"/>
      <c r="DW81" s="393"/>
      <c r="DX81" s="393"/>
      <c r="DY81" s="393"/>
      <c r="DZ81" s="393"/>
      <c r="EA81" s="393"/>
      <c r="EB81" s="393"/>
      <c r="EC81" s="393"/>
      <c r="ED81" s="393"/>
      <c r="EE81" s="393"/>
      <c r="EF81" s="393"/>
      <c r="EG81" s="393"/>
      <c r="EH81" s="393"/>
      <c r="EI81" s="393"/>
      <c r="EJ81" s="393"/>
      <c r="EK81" s="393"/>
      <c r="EL81" s="393"/>
      <c r="EM81" s="393"/>
      <c r="EN81" s="393"/>
      <c r="EO81" s="393"/>
      <c r="EP81" s="393"/>
      <c r="EQ81" s="393"/>
      <c r="ER81" s="393"/>
      <c r="ES81" s="393"/>
      <c r="ET81" s="393"/>
      <c r="EU81" s="393"/>
      <c r="EV81" s="393"/>
      <c r="EW81" s="393"/>
      <c r="EX81" s="393"/>
      <c r="EY81" s="393"/>
      <c r="EZ81" s="393"/>
      <c r="FA81" s="393"/>
      <c r="FB81" s="393"/>
      <c r="FC81" s="393"/>
      <c r="FD81" s="393"/>
      <c r="FE81" s="393"/>
      <c r="FF81" s="393"/>
      <c r="FG81" s="393"/>
      <c r="FH81" s="393"/>
      <c r="FI81" s="393"/>
      <c r="FJ81" s="393"/>
      <c r="FK81" s="393"/>
      <c r="FL81" s="393"/>
      <c r="FM81" s="393"/>
      <c r="FN81" s="393"/>
      <c r="FO81" s="393"/>
      <c r="FP81" s="393"/>
      <c r="FQ81" s="393"/>
      <c r="FR81" s="393"/>
      <c r="FS81" s="393"/>
      <c r="FT81" s="393"/>
      <c r="FU81" s="393"/>
      <c r="FV81" s="393"/>
      <c r="FW81" s="393"/>
      <c r="FX81" s="393"/>
      <c r="FY81" s="393"/>
      <c r="FZ81" s="393"/>
      <c r="GA81" s="393"/>
      <c r="GB81" s="393"/>
      <c r="GC81" s="393"/>
      <c r="GD81" s="393"/>
      <c r="GE81" s="393"/>
      <c r="GF81" s="393"/>
      <c r="GG81" s="393"/>
      <c r="GH81" s="393"/>
      <c r="GI81" s="393"/>
      <c r="GJ81" s="393"/>
      <c r="GK81" s="393"/>
      <c r="GL81" s="393"/>
      <c r="GM81" s="393"/>
      <c r="GN81" s="393"/>
      <c r="GO81" s="393"/>
      <c r="GP81" s="393"/>
      <c r="GQ81" s="393"/>
      <c r="GR81" s="393"/>
      <c r="GS81" s="393"/>
      <c r="GT81" s="393"/>
      <c r="GU81" s="393"/>
      <c r="GV81" s="393"/>
      <c r="GW81" s="393"/>
      <c r="GX81" s="393"/>
      <c r="GY81" s="393"/>
      <c r="GZ81" s="393"/>
      <c r="HA81" s="393"/>
      <c r="HB81" s="393"/>
      <c r="HC81" s="393"/>
      <c r="HD81" s="393"/>
    </row>
    <row r="82" spans="2:212" x14ac:dyDescent="0.2">
      <c r="B82" s="33"/>
      <c r="C82" s="33"/>
      <c r="D82" s="33"/>
      <c r="H82" s="38"/>
      <c r="Y82" s="393"/>
      <c r="Z82" s="393"/>
      <c r="AA82" s="393"/>
      <c r="AB82" s="393"/>
      <c r="AC82" s="393"/>
      <c r="AD82" s="393"/>
      <c r="AE82" s="393"/>
      <c r="AF82" s="393"/>
      <c r="AG82" s="393"/>
      <c r="AH82" s="393"/>
      <c r="AI82" s="393"/>
      <c r="AJ82" s="393"/>
      <c r="AK82" s="393"/>
      <c r="AL82" s="393"/>
      <c r="AM82" s="393"/>
      <c r="AN82" s="393"/>
      <c r="AO82" s="393"/>
      <c r="AP82" s="393"/>
      <c r="AQ82" s="393"/>
      <c r="AR82" s="393"/>
      <c r="AS82" s="393"/>
      <c r="AT82" s="393"/>
      <c r="AU82" s="393"/>
      <c r="AV82" s="393"/>
      <c r="AW82" s="393"/>
      <c r="AX82" s="393"/>
      <c r="AY82" s="393"/>
      <c r="AZ82" s="393"/>
      <c r="BA82" s="393"/>
      <c r="BB82" s="393"/>
      <c r="BC82" s="393"/>
      <c r="BD82" s="393"/>
      <c r="BE82" s="393"/>
      <c r="BF82" s="393"/>
      <c r="BG82" s="393"/>
      <c r="BH82" s="393"/>
      <c r="BI82" s="393"/>
      <c r="BJ82" s="393"/>
      <c r="BK82" s="393"/>
      <c r="BL82" s="393"/>
      <c r="BM82" s="393"/>
      <c r="BN82" s="393"/>
      <c r="BO82" s="393"/>
      <c r="BP82" s="393"/>
      <c r="BQ82" s="393"/>
      <c r="BR82" s="393"/>
      <c r="BS82" s="393"/>
      <c r="BT82" s="393"/>
      <c r="BU82" s="393"/>
      <c r="BV82" s="393"/>
      <c r="BW82" s="393"/>
      <c r="BX82" s="393"/>
      <c r="BY82" s="393"/>
      <c r="BZ82" s="393"/>
      <c r="CA82" s="393"/>
      <c r="CB82" s="393"/>
      <c r="CC82" s="393"/>
      <c r="CD82" s="393"/>
      <c r="CE82" s="393"/>
      <c r="CF82" s="393"/>
      <c r="CG82" s="393"/>
      <c r="CH82" s="393"/>
      <c r="CI82" s="393"/>
      <c r="CJ82" s="393"/>
      <c r="CK82" s="393"/>
      <c r="CL82" s="393"/>
      <c r="CM82" s="393"/>
      <c r="CN82" s="393"/>
      <c r="CO82" s="393"/>
      <c r="CP82" s="393"/>
      <c r="CQ82" s="393"/>
      <c r="CR82" s="393"/>
      <c r="CS82" s="393"/>
      <c r="CT82" s="393"/>
      <c r="CU82" s="393"/>
      <c r="CV82" s="393"/>
      <c r="CW82" s="393"/>
      <c r="CX82" s="393"/>
      <c r="CY82" s="393"/>
      <c r="CZ82" s="393"/>
      <c r="DA82" s="393"/>
      <c r="DB82" s="393"/>
      <c r="DC82" s="393"/>
      <c r="DD82" s="393"/>
      <c r="DE82" s="393"/>
      <c r="DF82" s="393"/>
      <c r="DG82" s="393"/>
      <c r="DH82" s="393"/>
      <c r="DI82" s="393"/>
      <c r="DJ82" s="393"/>
      <c r="DK82" s="393"/>
      <c r="DL82" s="393"/>
      <c r="DM82" s="393"/>
      <c r="DN82" s="393"/>
      <c r="DO82" s="393"/>
      <c r="DP82" s="393"/>
      <c r="DQ82" s="393"/>
      <c r="DR82" s="393"/>
      <c r="DS82" s="393"/>
      <c r="DT82" s="393"/>
      <c r="DU82" s="393"/>
      <c r="DV82" s="393"/>
      <c r="DW82" s="393"/>
      <c r="DX82" s="393"/>
      <c r="DY82" s="393"/>
      <c r="DZ82" s="393"/>
      <c r="EA82" s="393"/>
      <c r="EB82" s="393"/>
      <c r="EC82" s="393"/>
      <c r="ED82" s="393"/>
      <c r="EE82" s="393"/>
      <c r="EF82" s="393"/>
      <c r="EG82" s="393"/>
      <c r="EH82" s="393"/>
      <c r="EI82" s="393"/>
      <c r="EJ82" s="393"/>
      <c r="EK82" s="393"/>
      <c r="EL82" s="393"/>
      <c r="EM82" s="393"/>
      <c r="EN82" s="393"/>
      <c r="EO82" s="393"/>
      <c r="EP82" s="393"/>
      <c r="EQ82" s="393"/>
      <c r="ER82" s="393"/>
      <c r="ES82" s="393"/>
      <c r="ET82" s="393"/>
      <c r="EU82" s="393"/>
      <c r="EV82" s="393"/>
      <c r="EW82" s="393"/>
      <c r="EX82" s="393"/>
      <c r="EY82" s="393"/>
      <c r="EZ82" s="393"/>
      <c r="FA82" s="393"/>
      <c r="FB82" s="393"/>
      <c r="FC82" s="393"/>
      <c r="FD82" s="393"/>
      <c r="FE82" s="393"/>
      <c r="FF82" s="393"/>
      <c r="FG82" s="393"/>
      <c r="FH82" s="393"/>
      <c r="FI82" s="393"/>
      <c r="FJ82" s="393"/>
      <c r="FK82" s="393"/>
      <c r="FL82" s="393"/>
      <c r="FM82" s="393"/>
      <c r="FN82" s="393"/>
      <c r="FO82" s="393"/>
      <c r="FP82" s="393"/>
      <c r="FQ82" s="393"/>
      <c r="FR82" s="393"/>
      <c r="FS82" s="393"/>
      <c r="FT82" s="393"/>
      <c r="FU82" s="393"/>
      <c r="FV82" s="393"/>
      <c r="FW82" s="393"/>
      <c r="FX82" s="393"/>
      <c r="FY82" s="393"/>
      <c r="FZ82" s="393"/>
      <c r="GA82" s="393"/>
      <c r="GB82" s="393"/>
      <c r="GC82" s="393"/>
      <c r="GD82" s="393"/>
      <c r="GE82" s="393"/>
      <c r="GF82" s="393"/>
      <c r="GG82" s="393"/>
      <c r="GH82" s="393"/>
      <c r="GI82" s="393"/>
      <c r="GJ82" s="393"/>
      <c r="GK82" s="393"/>
      <c r="GL82" s="393"/>
      <c r="GM82" s="393"/>
      <c r="GN82" s="393"/>
      <c r="GO82" s="393"/>
      <c r="GP82" s="393"/>
      <c r="GQ82" s="393"/>
      <c r="GR82" s="393"/>
      <c r="GS82" s="393"/>
      <c r="GT82" s="393"/>
      <c r="GU82" s="393"/>
      <c r="GV82" s="393"/>
      <c r="GW82" s="393"/>
      <c r="GX82" s="393"/>
      <c r="GY82" s="393"/>
      <c r="GZ82" s="393"/>
      <c r="HA82" s="393"/>
      <c r="HB82" s="393"/>
      <c r="HC82" s="393"/>
      <c r="HD82" s="393"/>
    </row>
    <row r="83" spans="2:212" x14ac:dyDescent="0.2">
      <c r="B83" s="33"/>
      <c r="C83" s="33"/>
      <c r="D83" s="33"/>
      <c r="H83" s="38"/>
      <c r="Y83" s="393"/>
      <c r="Z83" s="393"/>
      <c r="AA83" s="393"/>
      <c r="AB83" s="393"/>
      <c r="AC83" s="393"/>
      <c r="AD83" s="393"/>
      <c r="AE83" s="393"/>
      <c r="AF83" s="393"/>
      <c r="AG83" s="393"/>
      <c r="AH83" s="393"/>
      <c r="AI83" s="393"/>
      <c r="AJ83" s="393"/>
      <c r="AK83" s="393"/>
      <c r="AL83" s="393"/>
      <c r="AM83" s="393"/>
      <c r="AN83" s="393"/>
      <c r="AO83" s="393"/>
      <c r="AP83" s="393"/>
      <c r="AQ83" s="393"/>
      <c r="AR83" s="393"/>
      <c r="AS83" s="393"/>
      <c r="AT83" s="393"/>
      <c r="AU83" s="393"/>
      <c r="AV83" s="393"/>
      <c r="AW83" s="393"/>
      <c r="AX83" s="393"/>
      <c r="AY83" s="393"/>
      <c r="AZ83" s="393"/>
      <c r="BA83" s="393"/>
      <c r="BB83" s="393"/>
      <c r="BC83" s="393"/>
      <c r="BD83" s="393"/>
      <c r="BE83" s="393"/>
      <c r="BF83" s="393"/>
      <c r="BG83" s="393"/>
      <c r="BH83" s="393"/>
      <c r="BI83" s="393"/>
      <c r="BJ83" s="393"/>
      <c r="BK83" s="393"/>
      <c r="BL83" s="393"/>
      <c r="BM83" s="393"/>
      <c r="BN83" s="393"/>
      <c r="BO83" s="393"/>
      <c r="BP83" s="393"/>
      <c r="BQ83" s="393"/>
      <c r="BR83" s="393"/>
      <c r="BS83" s="393"/>
      <c r="BT83" s="393"/>
      <c r="BU83" s="393"/>
      <c r="BV83" s="393"/>
      <c r="BW83" s="393"/>
      <c r="BX83" s="393"/>
      <c r="BY83" s="393"/>
      <c r="BZ83" s="393"/>
      <c r="CA83" s="393"/>
      <c r="CB83" s="393"/>
      <c r="CC83" s="393"/>
      <c r="CD83" s="393"/>
      <c r="CE83" s="393"/>
      <c r="CF83" s="393"/>
      <c r="CG83" s="393"/>
      <c r="CH83" s="393"/>
      <c r="CI83" s="393"/>
      <c r="CJ83" s="393"/>
      <c r="CK83" s="393"/>
      <c r="CL83" s="393"/>
      <c r="CM83" s="393"/>
      <c r="CN83" s="393"/>
      <c r="CO83" s="393"/>
      <c r="CP83" s="393"/>
      <c r="CQ83" s="393"/>
      <c r="CR83" s="393"/>
      <c r="CS83" s="393"/>
      <c r="CT83" s="393"/>
      <c r="CU83" s="393"/>
      <c r="CV83" s="393"/>
      <c r="CW83" s="393"/>
      <c r="CX83" s="393"/>
      <c r="CY83" s="393"/>
      <c r="CZ83" s="393"/>
      <c r="DA83" s="393"/>
      <c r="DB83" s="393"/>
      <c r="DC83" s="393"/>
      <c r="DD83" s="393"/>
      <c r="DE83" s="393"/>
      <c r="DF83" s="393"/>
      <c r="DG83" s="393"/>
      <c r="DH83" s="393"/>
      <c r="DI83" s="393"/>
      <c r="DJ83" s="393"/>
      <c r="DK83" s="393"/>
      <c r="DL83" s="393"/>
      <c r="DM83" s="393"/>
      <c r="DN83" s="393"/>
      <c r="DO83" s="393"/>
      <c r="DP83" s="393"/>
      <c r="DQ83" s="393"/>
      <c r="DR83" s="393"/>
      <c r="DS83" s="393"/>
      <c r="DT83" s="393"/>
      <c r="DU83" s="393"/>
      <c r="DV83" s="393"/>
      <c r="DW83" s="393"/>
      <c r="DX83" s="393"/>
      <c r="DY83" s="393"/>
      <c r="DZ83" s="393"/>
      <c r="EA83" s="393"/>
      <c r="EB83" s="393"/>
      <c r="EC83" s="393"/>
      <c r="ED83" s="393"/>
      <c r="EE83" s="393"/>
      <c r="EF83" s="393"/>
      <c r="EG83" s="393"/>
      <c r="EH83" s="393"/>
      <c r="EI83" s="393"/>
      <c r="EJ83" s="393"/>
      <c r="EK83" s="393"/>
      <c r="EL83" s="393"/>
      <c r="EM83" s="393"/>
      <c r="EN83" s="393"/>
      <c r="EO83" s="393"/>
      <c r="EP83" s="393"/>
      <c r="EQ83" s="393"/>
      <c r="ER83" s="393"/>
      <c r="ES83" s="393"/>
      <c r="ET83" s="393"/>
      <c r="EU83" s="393"/>
      <c r="EV83" s="393"/>
      <c r="EW83" s="393"/>
      <c r="EX83" s="393"/>
      <c r="EY83" s="393"/>
      <c r="EZ83" s="393"/>
      <c r="FA83" s="393"/>
      <c r="FB83" s="393"/>
      <c r="FC83" s="393"/>
      <c r="FD83" s="393"/>
      <c r="FE83" s="393"/>
      <c r="FF83" s="393"/>
      <c r="FG83" s="393"/>
      <c r="FH83" s="393"/>
      <c r="FI83" s="393"/>
      <c r="FJ83" s="393"/>
      <c r="FK83" s="393"/>
      <c r="FL83" s="393"/>
      <c r="FM83" s="393"/>
      <c r="FN83" s="393"/>
      <c r="FO83" s="393"/>
      <c r="FP83" s="393"/>
      <c r="FQ83" s="393"/>
      <c r="FR83" s="393"/>
      <c r="FS83" s="393"/>
      <c r="FT83" s="393"/>
      <c r="FU83" s="393"/>
      <c r="FV83" s="393"/>
      <c r="FW83" s="393"/>
      <c r="FX83" s="393"/>
      <c r="FY83" s="393"/>
      <c r="FZ83" s="393"/>
      <c r="GA83" s="393"/>
      <c r="GB83" s="393"/>
      <c r="GC83" s="393"/>
      <c r="GD83" s="393"/>
      <c r="GE83" s="393"/>
      <c r="GF83" s="393"/>
      <c r="GG83" s="393"/>
      <c r="GH83" s="393"/>
      <c r="GI83" s="393"/>
      <c r="GJ83" s="393"/>
      <c r="GK83" s="393"/>
      <c r="GL83" s="393"/>
      <c r="GM83" s="393"/>
      <c r="GN83" s="393"/>
      <c r="GO83" s="393"/>
      <c r="GP83" s="393"/>
      <c r="GQ83" s="393"/>
      <c r="GR83" s="393"/>
      <c r="GS83" s="393"/>
      <c r="GT83" s="393"/>
      <c r="GU83" s="393"/>
      <c r="GV83" s="393"/>
      <c r="GW83" s="393"/>
      <c r="GX83" s="393"/>
      <c r="GY83" s="393"/>
      <c r="GZ83" s="393"/>
      <c r="HA83" s="393"/>
      <c r="HB83" s="393"/>
      <c r="HC83" s="393"/>
      <c r="HD83" s="393"/>
    </row>
    <row r="84" spans="2:212" x14ac:dyDescent="0.2">
      <c r="B84" s="33"/>
      <c r="C84" s="33"/>
      <c r="D84" s="33"/>
      <c r="H84" s="38"/>
      <c r="Y84" s="393"/>
      <c r="Z84" s="393"/>
      <c r="AA84" s="393"/>
      <c r="AB84" s="393"/>
      <c r="AC84" s="393"/>
      <c r="AD84" s="393"/>
      <c r="AE84" s="393"/>
      <c r="AF84" s="393"/>
      <c r="AG84" s="393"/>
      <c r="AH84" s="393"/>
      <c r="AI84" s="393"/>
      <c r="AJ84" s="393"/>
      <c r="AK84" s="393"/>
      <c r="AL84" s="393"/>
      <c r="AM84" s="393"/>
      <c r="AN84" s="393"/>
      <c r="AO84" s="393"/>
      <c r="AP84" s="393"/>
      <c r="AQ84" s="393"/>
      <c r="AR84" s="393"/>
      <c r="AS84" s="393"/>
      <c r="AT84" s="393"/>
      <c r="AU84" s="393"/>
      <c r="AV84" s="393"/>
      <c r="AW84" s="393"/>
      <c r="AX84" s="393"/>
      <c r="AY84" s="393"/>
      <c r="AZ84" s="393"/>
      <c r="BA84" s="393"/>
      <c r="BB84" s="393"/>
      <c r="BC84" s="393"/>
      <c r="BD84" s="393"/>
      <c r="BE84" s="393"/>
      <c r="BF84" s="393"/>
      <c r="BG84" s="393"/>
      <c r="BH84" s="393"/>
      <c r="BI84" s="393"/>
      <c r="BJ84" s="393"/>
      <c r="BK84" s="393"/>
      <c r="BL84" s="393"/>
      <c r="BM84" s="393"/>
      <c r="BN84" s="393"/>
      <c r="BO84" s="393"/>
      <c r="BP84" s="393"/>
      <c r="BQ84" s="393"/>
      <c r="BR84" s="393"/>
      <c r="BS84" s="393"/>
      <c r="BT84" s="393"/>
      <c r="BU84" s="393"/>
      <c r="BV84" s="393"/>
      <c r="BW84" s="393"/>
      <c r="BX84" s="393"/>
      <c r="BY84" s="393"/>
      <c r="BZ84" s="393"/>
      <c r="CA84" s="393"/>
      <c r="CB84" s="393"/>
      <c r="CC84" s="393"/>
      <c r="CD84" s="393"/>
      <c r="CE84" s="393"/>
      <c r="CF84" s="393"/>
      <c r="CG84" s="393"/>
      <c r="CH84" s="393"/>
      <c r="CI84" s="393"/>
      <c r="CJ84" s="393"/>
      <c r="CK84" s="393"/>
      <c r="CL84" s="393"/>
      <c r="CM84" s="393"/>
      <c r="CN84" s="393"/>
      <c r="CO84" s="393"/>
      <c r="CP84" s="393"/>
      <c r="CQ84" s="393"/>
      <c r="CR84" s="393"/>
      <c r="CS84" s="393"/>
      <c r="CT84" s="393"/>
      <c r="CU84" s="393"/>
      <c r="CV84" s="393"/>
      <c r="CW84" s="393"/>
      <c r="CX84" s="393"/>
      <c r="CY84" s="393"/>
      <c r="CZ84" s="393"/>
      <c r="DA84" s="393"/>
      <c r="DB84" s="393"/>
      <c r="DC84" s="393"/>
      <c r="DD84" s="393"/>
      <c r="DE84" s="393"/>
      <c r="DF84" s="393"/>
      <c r="DG84" s="393"/>
      <c r="DH84" s="393"/>
      <c r="DI84" s="393"/>
      <c r="DJ84" s="393"/>
      <c r="DK84" s="393"/>
      <c r="DL84" s="393"/>
      <c r="DM84" s="393"/>
      <c r="DN84" s="393"/>
      <c r="DO84" s="393"/>
      <c r="DP84" s="393"/>
      <c r="DQ84" s="393"/>
      <c r="DR84" s="393"/>
      <c r="DS84" s="393"/>
      <c r="DT84" s="393"/>
      <c r="DU84" s="393"/>
      <c r="DV84" s="393"/>
      <c r="DW84" s="393"/>
      <c r="DX84" s="393"/>
      <c r="DY84" s="393"/>
      <c r="DZ84" s="393"/>
      <c r="EA84" s="393"/>
      <c r="EB84" s="393"/>
      <c r="EC84" s="393"/>
      <c r="ED84" s="393"/>
      <c r="EE84" s="393"/>
      <c r="EF84" s="393"/>
      <c r="EG84" s="393"/>
      <c r="EH84" s="393"/>
      <c r="EI84" s="393"/>
      <c r="EJ84" s="393"/>
      <c r="EK84" s="393"/>
      <c r="EL84" s="393"/>
      <c r="EM84" s="393"/>
      <c r="EN84" s="393"/>
      <c r="EO84" s="393"/>
      <c r="EP84" s="393"/>
      <c r="EQ84" s="393"/>
      <c r="ER84" s="393"/>
      <c r="ES84" s="393"/>
      <c r="ET84" s="393"/>
      <c r="EU84" s="393"/>
      <c r="EV84" s="393"/>
      <c r="EW84" s="393"/>
      <c r="EX84" s="393"/>
      <c r="EY84" s="393"/>
      <c r="EZ84" s="393"/>
      <c r="FA84" s="393"/>
      <c r="FB84" s="393"/>
      <c r="FC84" s="393"/>
      <c r="FD84" s="393"/>
      <c r="FE84" s="393"/>
      <c r="FF84" s="393"/>
      <c r="FG84" s="393"/>
      <c r="FH84" s="393"/>
      <c r="FI84" s="393"/>
      <c r="FJ84" s="393"/>
      <c r="FK84" s="393"/>
      <c r="FL84" s="393"/>
      <c r="FM84" s="393"/>
      <c r="FN84" s="393"/>
      <c r="FO84" s="393"/>
      <c r="FP84" s="393"/>
      <c r="FQ84" s="393"/>
      <c r="FR84" s="393"/>
      <c r="FS84" s="393"/>
      <c r="FT84" s="393"/>
      <c r="FU84" s="393"/>
      <c r="FV84" s="393"/>
      <c r="FW84" s="393"/>
      <c r="FX84" s="393"/>
      <c r="FY84" s="393"/>
      <c r="FZ84" s="393"/>
      <c r="GA84" s="393"/>
      <c r="GB84" s="393"/>
      <c r="GC84" s="393"/>
      <c r="GD84" s="393"/>
      <c r="GE84" s="393"/>
      <c r="GF84" s="393"/>
      <c r="GG84" s="393"/>
      <c r="GH84" s="393"/>
      <c r="GI84" s="393"/>
      <c r="GJ84" s="393"/>
      <c r="GK84" s="393"/>
      <c r="GL84" s="393"/>
      <c r="GM84" s="393"/>
      <c r="GN84" s="393"/>
      <c r="GO84" s="393"/>
      <c r="GP84" s="393"/>
      <c r="GQ84" s="393"/>
      <c r="GR84" s="393"/>
      <c r="GS84" s="393"/>
      <c r="GT84" s="393"/>
      <c r="GU84" s="393"/>
      <c r="GV84" s="393"/>
      <c r="GW84" s="393"/>
      <c r="GX84" s="393"/>
      <c r="GY84" s="393"/>
      <c r="GZ84" s="393"/>
      <c r="HA84" s="393"/>
      <c r="HB84" s="393"/>
      <c r="HC84" s="393"/>
      <c r="HD84" s="393"/>
    </row>
    <row r="85" spans="2:212" x14ac:dyDescent="0.2">
      <c r="B85" s="33"/>
      <c r="C85" s="33"/>
      <c r="D85" s="33"/>
      <c r="H85" s="38"/>
      <c r="Y85" s="393"/>
      <c r="Z85" s="393"/>
      <c r="AA85" s="393"/>
      <c r="AB85" s="393"/>
      <c r="AC85" s="393"/>
      <c r="AD85" s="393"/>
      <c r="AE85" s="393"/>
      <c r="AF85" s="393"/>
      <c r="AG85" s="393"/>
      <c r="AH85" s="393"/>
      <c r="AI85" s="393"/>
      <c r="AJ85" s="393"/>
      <c r="AK85" s="393"/>
      <c r="AL85" s="393"/>
      <c r="AM85" s="393"/>
      <c r="AN85" s="393"/>
      <c r="AO85" s="393"/>
      <c r="AP85" s="393"/>
      <c r="AQ85" s="393"/>
      <c r="AR85" s="393"/>
      <c r="AS85" s="393"/>
      <c r="AT85" s="393"/>
      <c r="AU85" s="393"/>
      <c r="AV85" s="393"/>
      <c r="AW85" s="393"/>
      <c r="AX85" s="393"/>
      <c r="AY85" s="393"/>
      <c r="AZ85" s="393"/>
      <c r="BA85" s="393"/>
      <c r="BB85" s="393"/>
      <c r="BC85" s="393"/>
      <c r="BD85" s="393"/>
      <c r="BE85" s="393"/>
      <c r="BF85" s="393"/>
      <c r="BG85" s="393"/>
      <c r="BH85" s="393"/>
      <c r="BI85" s="393"/>
      <c r="BJ85" s="393"/>
      <c r="BK85" s="393"/>
      <c r="BL85" s="393"/>
      <c r="BM85" s="393"/>
      <c r="BN85" s="393"/>
      <c r="BO85" s="393"/>
      <c r="BP85" s="393"/>
      <c r="BQ85" s="393"/>
      <c r="BR85" s="393"/>
      <c r="BS85" s="393"/>
      <c r="BT85" s="393"/>
      <c r="BU85" s="393"/>
      <c r="BV85" s="393"/>
      <c r="BW85" s="393"/>
      <c r="BX85" s="393"/>
      <c r="BY85" s="393"/>
      <c r="BZ85" s="393"/>
      <c r="CA85" s="393"/>
      <c r="CB85" s="393"/>
      <c r="CC85" s="393"/>
      <c r="CD85" s="393"/>
      <c r="CE85" s="393"/>
      <c r="CF85" s="393"/>
      <c r="CG85" s="393"/>
      <c r="CH85" s="393"/>
      <c r="CI85" s="393"/>
      <c r="CJ85" s="393"/>
      <c r="CK85" s="393"/>
      <c r="CL85" s="393"/>
      <c r="CM85" s="393"/>
      <c r="CN85" s="393"/>
      <c r="CO85" s="393"/>
      <c r="CP85" s="393"/>
      <c r="CQ85" s="393"/>
      <c r="CR85" s="393"/>
      <c r="CS85" s="393"/>
      <c r="CT85" s="393"/>
      <c r="CU85" s="393"/>
      <c r="CV85" s="393"/>
      <c r="CW85" s="393"/>
      <c r="CX85" s="393"/>
      <c r="CY85" s="393"/>
      <c r="CZ85" s="393"/>
      <c r="DA85" s="393"/>
      <c r="DB85" s="393"/>
      <c r="DC85" s="393"/>
      <c r="DD85" s="393"/>
      <c r="DE85" s="393"/>
      <c r="DF85" s="393"/>
      <c r="DG85" s="393"/>
      <c r="DH85" s="393"/>
      <c r="DI85" s="393"/>
      <c r="DJ85" s="393"/>
      <c r="DK85" s="393"/>
      <c r="DL85" s="393"/>
      <c r="DM85" s="393"/>
      <c r="DN85" s="393"/>
      <c r="DO85" s="393"/>
      <c r="DP85" s="393"/>
      <c r="DQ85" s="393"/>
      <c r="DR85" s="393"/>
      <c r="DS85" s="393"/>
      <c r="DT85" s="393"/>
      <c r="DU85" s="393"/>
      <c r="DV85" s="393"/>
      <c r="DW85" s="393"/>
      <c r="DX85" s="393"/>
      <c r="DY85" s="393"/>
      <c r="DZ85" s="393"/>
      <c r="EA85" s="393"/>
      <c r="EB85" s="393"/>
      <c r="EC85" s="393"/>
      <c r="ED85" s="393"/>
      <c r="EE85" s="393"/>
      <c r="EF85" s="393"/>
      <c r="EG85" s="393"/>
      <c r="EH85" s="393"/>
      <c r="EI85" s="393"/>
      <c r="EJ85" s="393"/>
      <c r="EK85" s="393"/>
      <c r="EL85" s="393"/>
      <c r="EM85" s="393"/>
      <c r="EN85" s="393"/>
      <c r="EO85" s="393"/>
      <c r="EP85" s="393"/>
      <c r="EQ85" s="393"/>
      <c r="ER85" s="393"/>
      <c r="ES85" s="393"/>
      <c r="ET85" s="393"/>
      <c r="EU85" s="393"/>
      <c r="EV85" s="393"/>
      <c r="EW85" s="393"/>
      <c r="EX85" s="393"/>
      <c r="EY85" s="393"/>
      <c r="EZ85" s="393"/>
      <c r="FA85" s="393"/>
      <c r="FB85" s="393"/>
      <c r="FC85" s="393"/>
      <c r="FD85" s="393"/>
      <c r="FE85" s="393"/>
      <c r="FF85" s="393"/>
      <c r="FG85" s="393"/>
      <c r="FH85" s="393"/>
      <c r="FI85" s="393"/>
      <c r="FJ85" s="393"/>
      <c r="FK85" s="393"/>
      <c r="FL85" s="393"/>
      <c r="FM85" s="393"/>
      <c r="FN85" s="393"/>
      <c r="FO85" s="393"/>
      <c r="FP85" s="393"/>
      <c r="FQ85" s="393"/>
      <c r="FR85" s="393"/>
      <c r="FS85" s="393"/>
      <c r="FT85" s="393"/>
      <c r="FU85" s="393"/>
      <c r="FV85" s="393"/>
      <c r="FW85" s="393"/>
      <c r="FX85" s="393"/>
      <c r="FY85" s="393"/>
      <c r="FZ85" s="393"/>
      <c r="GA85" s="393"/>
      <c r="GB85" s="393"/>
      <c r="GC85" s="393"/>
      <c r="GD85" s="393"/>
      <c r="GE85" s="393"/>
      <c r="GF85" s="393"/>
      <c r="GG85" s="393"/>
      <c r="GH85" s="393"/>
      <c r="GI85" s="393"/>
      <c r="GJ85" s="393"/>
      <c r="GK85" s="393"/>
      <c r="GL85" s="393"/>
      <c r="GM85" s="393"/>
      <c r="GN85" s="393"/>
      <c r="GO85" s="393"/>
      <c r="GP85" s="393"/>
      <c r="GQ85" s="393"/>
      <c r="GR85" s="393"/>
      <c r="GS85" s="393"/>
      <c r="GT85" s="393"/>
      <c r="GU85" s="393"/>
      <c r="GV85" s="393"/>
      <c r="GW85" s="393"/>
      <c r="GX85" s="393"/>
      <c r="GY85" s="393"/>
      <c r="GZ85" s="393"/>
      <c r="HA85" s="393"/>
      <c r="HB85" s="393"/>
      <c r="HC85" s="393"/>
      <c r="HD85" s="393"/>
    </row>
    <row r="86" spans="2:212" x14ac:dyDescent="0.2">
      <c r="B86" s="33"/>
      <c r="C86" s="33"/>
      <c r="D86" s="33"/>
      <c r="H86" s="38"/>
      <c r="Y86" s="393"/>
      <c r="Z86" s="393"/>
      <c r="AA86" s="393"/>
      <c r="AB86" s="393"/>
      <c r="AC86" s="393"/>
      <c r="AD86" s="393"/>
      <c r="AE86" s="393"/>
      <c r="AF86" s="393"/>
      <c r="AG86" s="393"/>
      <c r="AH86" s="393"/>
      <c r="AI86" s="393"/>
      <c r="AJ86" s="393"/>
      <c r="AK86" s="393"/>
      <c r="AL86" s="393"/>
      <c r="AM86" s="393"/>
      <c r="AN86" s="393"/>
      <c r="AO86" s="393"/>
      <c r="AP86" s="393"/>
      <c r="AQ86" s="393"/>
      <c r="AR86" s="393"/>
      <c r="AS86" s="393"/>
      <c r="AT86" s="393"/>
      <c r="AU86" s="393"/>
      <c r="AV86" s="393"/>
      <c r="AW86" s="393"/>
      <c r="AX86" s="393"/>
      <c r="AY86" s="393"/>
      <c r="AZ86" s="393"/>
      <c r="BA86" s="393"/>
      <c r="BB86" s="393"/>
      <c r="BC86" s="393"/>
      <c r="BD86" s="393"/>
      <c r="BE86" s="393"/>
      <c r="BF86" s="393"/>
      <c r="BG86" s="393"/>
      <c r="BH86" s="393"/>
      <c r="BI86" s="393"/>
      <c r="BJ86" s="393"/>
      <c r="BK86" s="393"/>
      <c r="BL86" s="393"/>
      <c r="BM86" s="393"/>
      <c r="BN86" s="393"/>
      <c r="BO86" s="393"/>
      <c r="BP86" s="393"/>
      <c r="BQ86" s="393"/>
      <c r="BR86" s="393"/>
      <c r="BS86" s="393"/>
      <c r="BT86" s="393"/>
      <c r="BU86" s="393"/>
      <c r="BV86" s="393"/>
      <c r="BW86" s="393"/>
      <c r="BX86" s="393"/>
      <c r="BY86" s="393"/>
      <c r="BZ86" s="393"/>
      <c r="CA86" s="393"/>
      <c r="CB86" s="393"/>
      <c r="CC86" s="393"/>
      <c r="CD86" s="393"/>
      <c r="CE86" s="393"/>
      <c r="CF86" s="393"/>
      <c r="CG86" s="393"/>
      <c r="CH86" s="393"/>
      <c r="CI86" s="393"/>
      <c r="CJ86" s="393"/>
      <c r="CK86" s="393"/>
      <c r="CL86" s="393"/>
      <c r="CM86" s="393"/>
      <c r="CN86" s="393"/>
      <c r="CO86" s="393"/>
      <c r="CP86" s="393"/>
      <c r="CQ86" s="393"/>
      <c r="CR86" s="393"/>
      <c r="CS86" s="393"/>
      <c r="CT86" s="393"/>
      <c r="CU86" s="393"/>
      <c r="CV86" s="393"/>
      <c r="CW86" s="393"/>
      <c r="CX86" s="393"/>
      <c r="CY86" s="393"/>
      <c r="CZ86" s="393"/>
      <c r="DA86" s="393"/>
      <c r="DB86" s="393"/>
      <c r="DC86" s="393"/>
      <c r="DD86" s="393"/>
      <c r="DE86" s="393"/>
      <c r="DF86" s="393"/>
      <c r="DG86" s="393"/>
      <c r="DH86" s="393"/>
      <c r="DI86" s="393"/>
      <c r="DJ86" s="393"/>
      <c r="DK86" s="393"/>
      <c r="DL86" s="393"/>
      <c r="DM86" s="393"/>
      <c r="DN86" s="393"/>
      <c r="DO86" s="393"/>
      <c r="DP86" s="393"/>
      <c r="DQ86" s="393"/>
      <c r="DR86" s="393"/>
      <c r="DS86" s="393"/>
      <c r="DT86" s="393"/>
      <c r="DU86" s="393"/>
      <c r="DV86" s="393"/>
      <c r="DW86" s="393"/>
      <c r="DX86" s="393"/>
      <c r="DY86" s="393"/>
      <c r="DZ86" s="393"/>
      <c r="EA86" s="393"/>
      <c r="EB86" s="393"/>
      <c r="EC86" s="393"/>
      <c r="ED86" s="393"/>
      <c r="EE86" s="393"/>
      <c r="EF86" s="393"/>
      <c r="EG86" s="393"/>
      <c r="EH86" s="393"/>
      <c r="EI86" s="393"/>
      <c r="EJ86" s="393"/>
      <c r="EK86" s="393"/>
      <c r="EL86" s="393"/>
      <c r="EM86" s="393"/>
      <c r="EN86" s="393"/>
      <c r="EO86" s="393"/>
      <c r="EP86" s="393"/>
      <c r="EQ86" s="393"/>
      <c r="ER86" s="393"/>
      <c r="ES86" s="393"/>
      <c r="ET86" s="393"/>
      <c r="EU86" s="393"/>
      <c r="EV86" s="393"/>
      <c r="EW86" s="393"/>
      <c r="EX86" s="393"/>
      <c r="EY86" s="393"/>
      <c r="EZ86" s="393"/>
      <c r="FA86" s="393"/>
      <c r="FB86" s="393"/>
      <c r="FC86" s="393"/>
      <c r="FD86" s="393"/>
      <c r="FE86" s="393"/>
      <c r="FF86" s="393"/>
      <c r="FG86" s="393"/>
      <c r="FH86" s="393"/>
      <c r="FI86" s="393"/>
      <c r="FJ86" s="393"/>
      <c r="FK86" s="393"/>
      <c r="FL86" s="393"/>
      <c r="FM86" s="393"/>
      <c r="FN86" s="393"/>
      <c r="FO86" s="393"/>
      <c r="FP86" s="393"/>
      <c r="FQ86" s="393"/>
      <c r="FR86" s="393"/>
      <c r="FS86" s="393"/>
      <c r="FT86" s="393"/>
      <c r="FU86" s="393"/>
      <c r="FV86" s="393"/>
      <c r="FW86" s="393"/>
      <c r="FX86" s="393"/>
      <c r="FY86" s="393"/>
      <c r="FZ86" s="393"/>
      <c r="GA86" s="393"/>
      <c r="GB86" s="393"/>
      <c r="GC86" s="393"/>
      <c r="GD86" s="393"/>
      <c r="GE86" s="393"/>
      <c r="GF86" s="393"/>
      <c r="GG86" s="393"/>
      <c r="GH86" s="393"/>
      <c r="GI86" s="393"/>
      <c r="GJ86" s="393"/>
      <c r="GK86" s="393"/>
      <c r="GL86" s="393"/>
      <c r="GM86" s="393"/>
      <c r="GN86" s="393"/>
      <c r="GO86" s="393"/>
      <c r="GP86" s="393"/>
      <c r="GQ86" s="393"/>
      <c r="GR86" s="393"/>
      <c r="GS86" s="393"/>
      <c r="GT86" s="393"/>
      <c r="GU86" s="393"/>
      <c r="GV86" s="393"/>
      <c r="GW86" s="393"/>
      <c r="GX86" s="393"/>
      <c r="GY86" s="393"/>
      <c r="GZ86" s="393"/>
      <c r="HA86" s="393"/>
      <c r="HB86" s="393"/>
      <c r="HC86" s="393"/>
      <c r="HD86" s="393"/>
    </row>
    <row r="87" spans="2:212" x14ac:dyDescent="0.2">
      <c r="B87" s="33"/>
      <c r="C87" s="33"/>
      <c r="D87" s="33"/>
      <c r="H87" s="38"/>
      <c r="Y87" s="393"/>
      <c r="Z87" s="393"/>
      <c r="AA87" s="393"/>
      <c r="AB87" s="393"/>
      <c r="AC87" s="393"/>
      <c r="AD87" s="393"/>
      <c r="AE87" s="393"/>
      <c r="AF87" s="393"/>
      <c r="AG87" s="393"/>
      <c r="AH87" s="393"/>
      <c r="AI87" s="393"/>
      <c r="AJ87" s="393"/>
      <c r="AK87" s="393"/>
      <c r="AL87" s="393"/>
      <c r="AM87" s="393"/>
      <c r="AN87" s="393"/>
      <c r="AO87" s="393"/>
      <c r="AP87" s="393"/>
      <c r="AQ87" s="393"/>
      <c r="AR87" s="393"/>
      <c r="AS87" s="393"/>
      <c r="AT87" s="393"/>
      <c r="AU87" s="393"/>
      <c r="AV87" s="393"/>
      <c r="AW87" s="393"/>
      <c r="AX87" s="393"/>
      <c r="AY87" s="393"/>
      <c r="AZ87" s="393"/>
      <c r="BA87" s="393"/>
      <c r="BB87" s="393"/>
      <c r="BC87" s="393"/>
      <c r="BD87" s="393"/>
      <c r="BE87" s="393"/>
      <c r="BF87" s="393"/>
      <c r="BG87" s="393"/>
      <c r="BH87" s="393"/>
      <c r="BI87" s="393"/>
      <c r="BJ87" s="393"/>
      <c r="BK87" s="393"/>
      <c r="BL87" s="393"/>
      <c r="BM87" s="393"/>
      <c r="BN87" s="393"/>
      <c r="BO87" s="393"/>
      <c r="BP87" s="393"/>
      <c r="BQ87" s="393"/>
      <c r="BR87" s="393"/>
      <c r="BS87" s="393"/>
      <c r="BT87" s="393"/>
      <c r="BU87" s="393"/>
      <c r="BV87" s="393"/>
      <c r="BW87" s="393"/>
      <c r="BX87" s="393"/>
      <c r="BY87" s="393"/>
      <c r="BZ87" s="393"/>
      <c r="CA87" s="393"/>
      <c r="CB87" s="393"/>
      <c r="CC87" s="393"/>
      <c r="CD87" s="393"/>
      <c r="CE87" s="393"/>
      <c r="CF87" s="393"/>
      <c r="CG87" s="393"/>
      <c r="CH87" s="393"/>
      <c r="CI87" s="393"/>
      <c r="CJ87" s="393"/>
      <c r="CK87" s="393"/>
      <c r="CL87" s="393"/>
      <c r="CM87" s="393"/>
      <c r="CN87" s="393"/>
      <c r="CO87" s="393"/>
      <c r="CP87" s="393"/>
      <c r="CQ87" s="393"/>
      <c r="CR87" s="393"/>
      <c r="CS87" s="393"/>
      <c r="CT87" s="393"/>
      <c r="CU87" s="393"/>
      <c r="CV87" s="393"/>
      <c r="CW87" s="393"/>
      <c r="CX87" s="393"/>
      <c r="CY87" s="393"/>
      <c r="CZ87" s="393"/>
      <c r="DA87" s="393"/>
      <c r="DB87" s="393"/>
      <c r="DC87" s="393"/>
      <c r="DD87" s="393"/>
      <c r="DE87" s="393"/>
      <c r="DF87" s="393"/>
      <c r="DG87" s="393"/>
      <c r="DH87" s="393"/>
      <c r="DI87" s="393"/>
      <c r="DJ87" s="393"/>
      <c r="DK87" s="393"/>
      <c r="DL87" s="393"/>
      <c r="DM87" s="393"/>
      <c r="DN87" s="393"/>
      <c r="DO87" s="393"/>
      <c r="DP87" s="393"/>
      <c r="DQ87" s="393"/>
      <c r="DR87" s="393"/>
      <c r="DS87" s="393"/>
      <c r="DT87" s="393"/>
      <c r="DU87" s="393"/>
      <c r="DV87" s="393"/>
      <c r="DW87" s="393"/>
      <c r="DX87" s="393"/>
      <c r="DY87" s="393"/>
      <c r="DZ87" s="393"/>
      <c r="EA87" s="393"/>
      <c r="EB87" s="393"/>
      <c r="EC87" s="393"/>
      <c r="ED87" s="393"/>
      <c r="EE87" s="393"/>
      <c r="EF87" s="393"/>
      <c r="EG87" s="393"/>
      <c r="EH87" s="393"/>
      <c r="EI87" s="393"/>
      <c r="EJ87" s="393"/>
      <c r="EK87" s="393"/>
      <c r="EL87" s="393"/>
      <c r="EM87" s="393"/>
      <c r="EN87" s="393"/>
      <c r="EO87" s="393"/>
      <c r="EP87" s="393"/>
      <c r="EQ87" s="393"/>
      <c r="ER87" s="393"/>
      <c r="ES87" s="393"/>
      <c r="ET87" s="393"/>
      <c r="EU87" s="393"/>
      <c r="EV87" s="393"/>
      <c r="EW87" s="393"/>
      <c r="EX87" s="393"/>
      <c r="EY87" s="393"/>
      <c r="EZ87" s="393"/>
      <c r="FA87" s="393"/>
      <c r="FB87" s="393"/>
      <c r="FC87" s="393"/>
      <c r="FD87" s="393"/>
      <c r="FE87" s="393"/>
      <c r="FF87" s="393"/>
      <c r="FG87" s="393"/>
      <c r="FH87" s="393"/>
      <c r="FI87" s="393"/>
      <c r="FJ87" s="393"/>
      <c r="FK87" s="393"/>
      <c r="FL87" s="393"/>
      <c r="FM87" s="393"/>
      <c r="FN87" s="393"/>
      <c r="FO87" s="393"/>
      <c r="FP87" s="393"/>
      <c r="FQ87" s="393"/>
      <c r="FR87" s="393"/>
      <c r="FS87" s="393"/>
      <c r="FT87" s="393"/>
      <c r="FU87" s="393"/>
      <c r="FV87" s="393"/>
      <c r="FW87" s="393"/>
      <c r="FX87" s="393"/>
      <c r="FY87" s="393"/>
      <c r="FZ87" s="393"/>
      <c r="GA87" s="393"/>
      <c r="GB87" s="393"/>
      <c r="GC87" s="393"/>
      <c r="GD87" s="393"/>
      <c r="GE87" s="393"/>
      <c r="GF87" s="393"/>
      <c r="GG87" s="393"/>
      <c r="GH87" s="393"/>
      <c r="GI87" s="393"/>
      <c r="GJ87" s="393"/>
      <c r="GK87" s="393"/>
      <c r="GL87" s="393"/>
      <c r="GM87" s="393"/>
      <c r="GN87" s="393"/>
      <c r="GO87" s="393"/>
      <c r="GP87" s="393"/>
      <c r="GQ87" s="393"/>
      <c r="GR87" s="393"/>
      <c r="GS87" s="393"/>
      <c r="GT87" s="393"/>
      <c r="GU87" s="393"/>
      <c r="GV87" s="393"/>
      <c r="GW87" s="393"/>
      <c r="GX87" s="393"/>
      <c r="GY87" s="393"/>
      <c r="GZ87" s="393"/>
      <c r="HA87" s="393"/>
      <c r="HB87" s="393"/>
      <c r="HC87" s="393"/>
      <c r="HD87" s="393"/>
    </row>
    <row r="88" spans="2:212" x14ac:dyDescent="0.2">
      <c r="B88" s="33"/>
      <c r="C88" s="33"/>
      <c r="D88" s="33"/>
      <c r="H88" s="38"/>
      <c r="Y88" s="393"/>
      <c r="Z88" s="393"/>
      <c r="AA88" s="393"/>
      <c r="AB88" s="393"/>
      <c r="AC88" s="393"/>
      <c r="AD88" s="393"/>
      <c r="AE88" s="393"/>
      <c r="AF88" s="393"/>
      <c r="AG88" s="393"/>
      <c r="AH88" s="393"/>
      <c r="AI88" s="393"/>
      <c r="AJ88" s="393"/>
      <c r="AK88" s="393"/>
      <c r="AL88" s="393"/>
      <c r="AM88" s="393"/>
      <c r="AN88" s="393"/>
      <c r="AO88" s="393"/>
      <c r="AP88" s="393"/>
      <c r="AQ88" s="393"/>
      <c r="AR88" s="393"/>
      <c r="AS88" s="393"/>
      <c r="AT88" s="393"/>
      <c r="AU88" s="393"/>
      <c r="AV88" s="393"/>
      <c r="AW88" s="393"/>
      <c r="AX88" s="393"/>
      <c r="AY88" s="393"/>
      <c r="AZ88" s="393"/>
      <c r="BA88" s="393"/>
      <c r="BB88" s="393"/>
      <c r="BC88" s="393"/>
      <c r="BD88" s="393"/>
      <c r="BE88" s="393"/>
      <c r="BF88" s="393"/>
      <c r="BG88" s="393"/>
      <c r="BH88" s="393"/>
      <c r="BI88" s="393"/>
      <c r="BJ88" s="393"/>
      <c r="BK88" s="393"/>
      <c r="BL88" s="393"/>
      <c r="BM88" s="393"/>
      <c r="BN88" s="393"/>
      <c r="BO88" s="393"/>
      <c r="BP88" s="393"/>
      <c r="BQ88" s="393"/>
      <c r="BR88" s="393"/>
      <c r="BS88" s="393"/>
      <c r="BT88" s="393"/>
      <c r="BU88" s="393"/>
      <c r="BV88" s="393"/>
      <c r="BW88" s="393"/>
      <c r="BX88" s="393"/>
      <c r="BY88" s="393"/>
      <c r="BZ88" s="393"/>
      <c r="CA88" s="393"/>
      <c r="CB88" s="393"/>
      <c r="CC88" s="393"/>
      <c r="CD88" s="393"/>
      <c r="CE88" s="393"/>
      <c r="CF88" s="393"/>
      <c r="CG88" s="393"/>
      <c r="CH88" s="393"/>
      <c r="CI88" s="393"/>
      <c r="CJ88" s="393"/>
      <c r="CK88" s="393"/>
      <c r="CL88" s="393"/>
      <c r="CM88" s="393"/>
      <c r="CN88" s="393"/>
      <c r="CO88" s="393"/>
      <c r="CP88" s="393"/>
      <c r="CQ88" s="393"/>
      <c r="CR88" s="393"/>
      <c r="CS88" s="393"/>
      <c r="CT88" s="393"/>
      <c r="CU88" s="393"/>
      <c r="CV88" s="393"/>
      <c r="CW88" s="393"/>
      <c r="CX88" s="393"/>
      <c r="CY88" s="393"/>
      <c r="CZ88" s="393"/>
      <c r="DA88" s="393"/>
      <c r="DB88" s="393"/>
      <c r="DC88" s="393"/>
      <c r="DD88" s="393"/>
      <c r="DE88" s="393"/>
      <c r="DF88" s="393"/>
      <c r="DG88" s="393"/>
      <c r="DH88" s="393"/>
      <c r="DI88" s="393"/>
      <c r="DJ88" s="393"/>
      <c r="DK88" s="393"/>
      <c r="DL88" s="393"/>
      <c r="DM88" s="393"/>
      <c r="DN88" s="393"/>
      <c r="DO88" s="393"/>
      <c r="DP88" s="393"/>
      <c r="DQ88" s="393"/>
      <c r="DR88" s="393"/>
      <c r="DS88" s="393"/>
      <c r="DT88" s="393"/>
      <c r="DU88" s="393"/>
      <c r="DV88" s="393"/>
      <c r="DW88" s="393"/>
      <c r="DX88" s="393"/>
      <c r="DY88" s="393"/>
      <c r="DZ88" s="393"/>
      <c r="EA88" s="393"/>
      <c r="EB88" s="393"/>
      <c r="EC88" s="393"/>
      <c r="ED88" s="393"/>
      <c r="EE88" s="393"/>
      <c r="EF88" s="393"/>
      <c r="EG88" s="393"/>
      <c r="EH88" s="393"/>
      <c r="EI88" s="393"/>
      <c r="EJ88" s="393"/>
      <c r="EK88" s="393"/>
      <c r="EL88" s="393"/>
      <c r="EM88" s="393"/>
      <c r="EN88" s="393"/>
      <c r="EO88" s="393"/>
      <c r="EP88" s="393"/>
      <c r="EQ88" s="393"/>
      <c r="ER88" s="393"/>
      <c r="ES88" s="393"/>
      <c r="ET88" s="393"/>
      <c r="EU88" s="393"/>
      <c r="EV88" s="393"/>
      <c r="EW88" s="393"/>
      <c r="EX88" s="393"/>
      <c r="EY88" s="393"/>
      <c r="EZ88" s="393"/>
      <c r="FA88" s="393"/>
      <c r="FB88" s="393"/>
      <c r="FC88" s="393"/>
      <c r="FD88" s="393"/>
      <c r="FE88" s="393"/>
      <c r="FF88" s="393"/>
      <c r="FG88" s="393"/>
      <c r="FH88" s="393"/>
      <c r="FI88" s="393"/>
      <c r="FJ88" s="393"/>
      <c r="FK88" s="393"/>
      <c r="FL88" s="393"/>
      <c r="FM88" s="393"/>
      <c r="FN88" s="393"/>
      <c r="FO88" s="393"/>
      <c r="FP88" s="393"/>
      <c r="FQ88" s="393"/>
      <c r="FR88" s="393"/>
      <c r="FS88" s="393"/>
      <c r="FT88" s="393"/>
      <c r="FU88" s="393"/>
      <c r="FV88" s="393"/>
      <c r="FW88" s="393"/>
      <c r="FX88" s="393"/>
      <c r="FY88" s="393"/>
      <c r="FZ88" s="393"/>
      <c r="GA88" s="393"/>
      <c r="GB88" s="393"/>
      <c r="GC88" s="393"/>
      <c r="GD88" s="393"/>
      <c r="GE88" s="393"/>
      <c r="GF88" s="393"/>
      <c r="GG88" s="393"/>
      <c r="GH88" s="393"/>
      <c r="GI88" s="393"/>
      <c r="GJ88" s="393"/>
      <c r="GK88" s="393"/>
      <c r="GL88" s="393"/>
      <c r="GM88" s="393"/>
      <c r="GN88" s="393"/>
      <c r="GO88" s="393"/>
      <c r="GP88" s="393"/>
      <c r="GQ88" s="393"/>
      <c r="GR88" s="393"/>
      <c r="GS88" s="393"/>
      <c r="GT88" s="393"/>
      <c r="GU88" s="393"/>
      <c r="GV88" s="393"/>
      <c r="GW88" s="393"/>
      <c r="GX88" s="393"/>
      <c r="GY88" s="393"/>
      <c r="GZ88" s="393"/>
      <c r="HA88" s="393"/>
      <c r="HB88" s="393"/>
      <c r="HC88" s="393"/>
      <c r="HD88" s="393"/>
    </row>
    <row r="89" spans="2:212" x14ac:dyDescent="0.2">
      <c r="B89" s="33"/>
      <c r="C89" s="33"/>
      <c r="D89" s="33"/>
      <c r="H89" s="38"/>
      <c r="Y89" s="393"/>
      <c r="Z89" s="393"/>
      <c r="AA89" s="393"/>
      <c r="AB89" s="393"/>
      <c r="AC89" s="393"/>
      <c r="AD89" s="393"/>
      <c r="AE89" s="393"/>
      <c r="AF89" s="393"/>
      <c r="AG89" s="393"/>
      <c r="AH89" s="393"/>
      <c r="AI89" s="393"/>
      <c r="AJ89" s="393"/>
      <c r="AK89" s="393"/>
      <c r="AL89" s="393"/>
      <c r="AM89" s="393"/>
      <c r="AN89" s="393"/>
      <c r="AO89" s="393"/>
      <c r="AP89" s="393"/>
      <c r="AQ89" s="393"/>
      <c r="AR89" s="393"/>
      <c r="AS89" s="393"/>
      <c r="AT89" s="393"/>
      <c r="AU89" s="393"/>
      <c r="AV89" s="393"/>
      <c r="AW89" s="393"/>
      <c r="AX89" s="393"/>
      <c r="AY89" s="393"/>
      <c r="AZ89" s="393"/>
      <c r="BA89" s="393"/>
      <c r="BB89" s="393"/>
      <c r="BC89" s="393"/>
      <c r="BD89" s="393"/>
      <c r="BE89" s="393"/>
      <c r="BF89" s="393"/>
      <c r="BG89" s="393"/>
      <c r="BH89" s="393"/>
      <c r="BI89" s="393"/>
      <c r="BJ89" s="393"/>
      <c r="BK89" s="393"/>
      <c r="BL89" s="393"/>
      <c r="BM89" s="393"/>
      <c r="BN89" s="393"/>
      <c r="BO89" s="393"/>
      <c r="BP89" s="393"/>
      <c r="BQ89" s="393"/>
      <c r="BR89" s="393"/>
      <c r="BS89" s="393"/>
      <c r="BT89" s="393"/>
      <c r="BU89" s="393"/>
      <c r="BV89" s="393"/>
      <c r="BW89" s="393"/>
      <c r="BX89" s="393"/>
      <c r="BY89" s="393"/>
      <c r="BZ89" s="393"/>
      <c r="CA89" s="393"/>
      <c r="CB89" s="393"/>
      <c r="CC89" s="393"/>
      <c r="CD89" s="393"/>
      <c r="CE89" s="393"/>
      <c r="CF89" s="393"/>
      <c r="CG89" s="393"/>
      <c r="CH89" s="393"/>
      <c r="CI89" s="393"/>
      <c r="CJ89" s="393"/>
      <c r="CK89" s="393"/>
      <c r="CL89" s="393"/>
      <c r="CM89" s="393"/>
      <c r="CN89" s="393"/>
      <c r="CO89" s="393"/>
      <c r="CP89" s="393"/>
      <c r="CQ89" s="393"/>
      <c r="CR89" s="393"/>
      <c r="CS89" s="393"/>
      <c r="CT89" s="393"/>
      <c r="CU89" s="393"/>
      <c r="CV89" s="393"/>
      <c r="CW89" s="393"/>
      <c r="CX89" s="393"/>
      <c r="CY89" s="393"/>
      <c r="CZ89" s="393"/>
      <c r="DA89" s="393"/>
      <c r="DB89" s="393"/>
      <c r="DC89" s="393"/>
      <c r="DD89" s="393"/>
      <c r="DE89" s="393"/>
      <c r="DF89" s="393"/>
      <c r="DG89" s="393"/>
      <c r="DH89" s="393"/>
      <c r="DI89" s="393"/>
      <c r="DJ89" s="393"/>
      <c r="DK89" s="393"/>
      <c r="DL89" s="393"/>
      <c r="DM89" s="393"/>
      <c r="DN89" s="393"/>
      <c r="DO89" s="393"/>
      <c r="DP89" s="393"/>
      <c r="DQ89" s="393"/>
      <c r="DR89" s="393"/>
      <c r="DS89" s="393"/>
      <c r="DT89" s="393"/>
      <c r="DU89" s="393"/>
      <c r="DV89" s="393"/>
      <c r="DW89" s="393"/>
      <c r="DX89" s="393"/>
      <c r="DY89" s="393"/>
      <c r="DZ89" s="393"/>
      <c r="EA89" s="393"/>
      <c r="EB89" s="393"/>
      <c r="EC89" s="393"/>
      <c r="ED89" s="393"/>
      <c r="EE89" s="393"/>
      <c r="EF89" s="393"/>
      <c r="EG89" s="393"/>
      <c r="EH89" s="393"/>
      <c r="EI89" s="393"/>
      <c r="EJ89" s="393"/>
      <c r="EK89" s="393"/>
      <c r="EL89" s="393"/>
      <c r="EM89" s="393"/>
      <c r="EN89" s="393"/>
      <c r="EO89" s="393"/>
      <c r="EP89" s="393"/>
      <c r="EQ89" s="393"/>
      <c r="ER89" s="393"/>
      <c r="ES89" s="393"/>
      <c r="ET89" s="393"/>
      <c r="EU89" s="393"/>
      <c r="EV89" s="393"/>
      <c r="EW89" s="393"/>
      <c r="EX89" s="393"/>
      <c r="EY89" s="393"/>
      <c r="EZ89" s="393"/>
      <c r="FA89" s="393"/>
      <c r="FB89" s="393"/>
      <c r="FC89" s="393"/>
      <c r="FD89" s="393"/>
      <c r="FE89" s="393"/>
      <c r="FF89" s="393"/>
      <c r="FG89" s="393"/>
      <c r="FH89" s="393"/>
      <c r="FI89" s="393"/>
      <c r="FJ89" s="393"/>
      <c r="FK89" s="393"/>
      <c r="FL89" s="393"/>
      <c r="FM89" s="393"/>
      <c r="FN89" s="393"/>
      <c r="FO89" s="393"/>
      <c r="FP89" s="393"/>
      <c r="FQ89" s="393"/>
      <c r="FR89" s="393"/>
      <c r="FS89" s="393"/>
      <c r="FT89" s="393"/>
      <c r="FU89" s="393"/>
      <c r="FV89" s="393"/>
      <c r="FW89" s="393"/>
      <c r="FX89" s="393"/>
      <c r="FY89" s="393"/>
      <c r="FZ89" s="393"/>
      <c r="GA89" s="393"/>
      <c r="GB89" s="393"/>
      <c r="GC89" s="393"/>
      <c r="GD89" s="393"/>
      <c r="GE89" s="393"/>
      <c r="GF89" s="393"/>
      <c r="GG89" s="393"/>
      <c r="GH89" s="393"/>
      <c r="GI89" s="393"/>
      <c r="GJ89" s="393"/>
      <c r="GK89" s="393"/>
      <c r="GL89" s="393"/>
      <c r="GM89" s="393"/>
      <c r="GN89" s="393"/>
      <c r="GO89" s="393"/>
      <c r="GP89" s="393"/>
      <c r="GQ89" s="393"/>
      <c r="GR89" s="393"/>
      <c r="GS89" s="393"/>
      <c r="GT89" s="393"/>
      <c r="GU89" s="393"/>
      <c r="GV89" s="393"/>
      <c r="GW89" s="393"/>
      <c r="GX89" s="393"/>
      <c r="GY89" s="393"/>
      <c r="GZ89" s="393"/>
      <c r="HA89" s="393"/>
      <c r="HB89" s="393"/>
      <c r="HC89" s="393"/>
      <c r="HD89" s="393"/>
    </row>
    <row r="90" spans="2:212" x14ac:dyDescent="0.2">
      <c r="B90" s="33"/>
      <c r="C90" s="33"/>
      <c r="D90" s="33"/>
      <c r="H90" s="38"/>
      <c r="Y90" s="393"/>
      <c r="Z90" s="393"/>
      <c r="AA90" s="393"/>
      <c r="AB90" s="393"/>
      <c r="AC90" s="393"/>
      <c r="AD90" s="393"/>
      <c r="AE90" s="393"/>
      <c r="AF90" s="393"/>
      <c r="AG90" s="393"/>
      <c r="AH90" s="393"/>
      <c r="AI90" s="393"/>
      <c r="AJ90" s="393"/>
      <c r="AK90" s="393"/>
      <c r="AL90" s="393"/>
      <c r="AM90" s="393"/>
      <c r="AN90" s="393"/>
      <c r="AO90" s="393"/>
      <c r="AP90" s="393"/>
      <c r="AQ90" s="393"/>
      <c r="AR90" s="393"/>
      <c r="AS90" s="393"/>
      <c r="AT90" s="393"/>
      <c r="AU90" s="393"/>
      <c r="AV90" s="393"/>
      <c r="AW90" s="393"/>
      <c r="AX90" s="393"/>
      <c r="AY90" s="393"/>
      <c r="AZ90" s="393"/>
      <c r="BA90" s="393"/>
      <c r="BB90" s="393"/>
      <c r="BC90" s="393"/>
      <c r="BD90" s="393"/>
      <c r="BE90" s="393"/>
      <c r="BF90" s="393"/>
      <c r="BG90" s="393"/>
      <c r="BH90" s="393"/>
      <c r="BI90" s="393"/>
      <c r="BJ90" s="393"/>
      <c r="BK90" s="393"/>
      <c r="BL90" s="393"/>
      <c r="BM90" s="393"/>
      <c r="BN90" s="393"/>
      <c r="BO90" s="393"/>
      <c r="BP90" s="393"/>
      <c r="BQ90" s="393"/>
      <c r="BR90" s="393"/>
      <c r="BS90" s="393"/>
      <c r="BT90" s="393"/>
      <c r="BU90" s="393"/>
      <c r="BV90" s="393"/>
      <c r="BW90" s="393"/>
      <c r="BX90" s="393"/>
      <c r="BY90" s="393"/>
      <c r="BZ90" s="393"/>
      <c r="CA90" s="393"/>
      <c r="CB90" s="393"/>
      <c r="CC90" s="393"/>
      <c r="CD90" s="393"/>
      <c r="CE90" s="393"/>
      <c r="CF90" s="393"/>
      <c r="CG90" s="393"/>
      <c r="CH90" s="393"/>
      <c r="CI90" s="393"/>
      <c r="CJ90" s="393"/>
      <c r="CK90" s="393"/>
      <c r="CL90" s="393"/>
      <c r="CM90" s="393"/>
      <c r="CN90" s="393"/>
      <c r="CO90" s="393"/>
      <c r="CP90" s="393"/>
      <c r="CQ90" s="393"/>
      <c r="CR90" s="393"/>
      <c r="CS90" s="393"/>
      <c r="CT90" s="393"/>
      <c r="CU90" s="393"/>
      <c r="CV90" s="393"/>
      <c r="CW90" s="393"/>
      <c r="CX90" s="393"/>
      <c r="CY90" s="393"/>
      <c r="CZ90" s="393"/>
      <c r="DA90" s="393"/>
      <c r="DB90" s="393"/>
      <c r="DC90" s="393"/>
      <c r="DD90" s="393"/>
      <c r="DE90" s="393"/>
      <c r="DF90" s="393"/>
      <c r="DG90" s="393"/>
      <c r="DH90" s="393"/>
      <c r="DI90" s="393"/>
      <c r="DJ90" s="393"/>
      <c r="DK90" s="393"/>
      <c r="DL90" s="393"/>
      <c r="DM90" s="393"/>
      <c r="DN90" s="393"/>
      <c r="DO90" s="393"/>
      <c r="DP90" s="393"/>
      <c r="DQ90" s="393"/>
      <c r="DR90" s="393"/>
      <c r="DS90" s="393"/>
      <c r="DT90" s="393"/>
      <c r="DU90" s="393"/>
      <c r="DV90" s="393"/>
      <c r="DW90" s="393"/>
      <c r="DX90" s="393"/>
      <c r="DY90" s="393"/>
      <c r="DZ90" s="393"/>
      <c r="EA90" s="393"/>
      <c r="EB90" s="393"/>
      <c r="EC90" s="393"/>
      <c r="ED90" s="393"/>
      <c r="EE90" s="393"/>
      <c r="EF90" s="393"/>
      <c r="EG90" s="393"/>
      <c r="EH90" s="393"/>
      <c r="EI90" s="393"/>
      <c r="EJ90" s="393"/>
      <c r="EK90" s="393"/>
      <c r="EL90" s="393"/>
      <c r="EM90" s="393"/>
      <c r="EN90" s="393"/>
      <c r="EO90" s="393"/>
      <c r="EP90" s="393"/>
      <c r="EQ90" s="393"/>
      <c r="ER90" s="393"/>
      <c r="ES90" s="393"/>
      <c r="ET90" s="393"/>
      <c r="EU90" s="393"/>
      <c r="EV90" s="393"/>
      <c r="EW90" s="393"/>
      <c r="EX90" s="393"/>
      <c r="EY90" s="393"/>
      <c r="EZ90" s="393"/>
      <c r="FA90" s="393"/>
      <c r="FB90" s="393"/>
      <c r="FC90" s="393"/>
      <c r="FD90" s="393"/>
      <c r="FE90" s="393"/>
      <c r="FF90" s="393"/>
      <c r="FG90" s="393"/>
      <c r="FH90" s="393"/>
      <c r="FI90" s="393"/>
      <c r="FJ90" s="393"/>
      <c r="FK90" s="393"/>
      <c r="FL90" s="393"/>
      <c r="FM90" s="393"/>
      <c r="FN90" s="393"/>
      <c r="FO90" s="393"/>
      <c r="FP90" s="393"/>
      <c r="FQ90" s="393"/>
      <c r="FR90" s="393"/>
      <c r="FS90" s="393"/>
      <c r="FT90" s="393"/>
      <c r="FU90" s="393"/>
      <c r="FV90" s="393"/>
      <c r="FW90" s="393"/>
      <c r="FX90" s="393"/>
      <c r="FY90" s="393"/>
      <c r="FZ90" s="393"/>
      <c r="GA90" s="393"/>
      <c r="GB90" s="393"/>
      <c r="GC90" s="393"/>
      <c r="GD90" s="393"/>
      <c r="GE90" s="393"/>
      <c r="GF90" s="393"/>
      <c r="GG90" s="393"/>
      <c r="GH90" s="393"/>
      <c r="GI90" s="393"/>
      <c r="GJ90" s="393"/>
      <c r="GK90" s="393"/>
      <c r="GL90" s="393"/>
      <c r="GM90" s="393"/>
      <c r="GN90" s="393"/>
      <c r="GO90" s="393"/>
      <c r="GP90" s="393"/>
      <c r="GQ90" s="393"/>
      <c r="GR90" s="393"/>
      <c r="GS90" s="393"/>
      <c r="GT90" s="393"/>
      <c r="GU90" s="393"/>
      <c r="GV90" s="393"/>
      <c r="GW90" s="393"/>
      <c r="GX90" s="393"/>
      <c r="GY90" s="393"/>
      <c r="GZ90" s="393"/>
      <c r="HA90" s="393"/>
      <c r="HB90" s="393"/>
      <c r="HC90" s="393"/>
      <c r="HD90" s="393"/>
    </row>
    <row r="91" spans="2:212" x14ac:dyDescent="0.2">
      <c r="B91" s="33"/>
      <c r="C91" s="33"/>
      <c r="D91" s="33"/>
      <c r="H91" s="38"/>
      <c r="Y91" s="393"/>
      <c r="Z91" s="393"/>
      <c r="AA91" s="393"/>
      <c r="AB91" s="393"/>
      <c r="AC91" s="393"/>
      <c r="AD91" s="393"/>
      <c r="AE91" s="393"/>
      <c r="AF91" s="393"/>
      <c r="AG91" s="393"/>
      <c r="AH91" s="393"/>
      <c r="AI91" s="393"/>
      <c r="AJ91" s="393"/>
      <c r="AK91" s="393"/>
      <c r="AL91" s="393"/>
      <c r="AM91" s="393"/>
      <c r="AN91" s="393"/>
      <c r="AO91" s="393"/>
      <c r="AP91" s="393"/>
      <c r="AQ91" s="393"/>
      <c r="AR91" s="393"/>
      <c r="AS91" s="393"/>
      <c r="AT91" s="393"/>
      <c r="AU91" s="393"/>
      <c r="AV91" s="393"/>
      <c r="AW91" s="393"/>
      <c r="AX91" s="393"/>
      <c r="AY91" s="393"/>
      <c r="AZ91" s="393"/>
      <c r="BA91" s="393"/>
      <c r="BB91" s="393"/>
      <c r="BC91" s="393"/>
      <c r="BD91" s="393"/>
      <c r="BE91" s="393"/>
      <c r="BF91" s="393"/>
      <c r="BG91" s="393"/>
      <c r="BH91" s="393"/>
      <c r="BI91" s="393"/>
      <c r="BJ91" s="393"/>
      <c r="BK91" s="393"/>
      <c r="BL91" s="393"/>
      <c r="BM91" s="393"/>
      <c r="BN91" s="393"/>
      <c r="BO91" s="393"/>
      <c r="BP91" s="393"/>
      <c r="BQ91" s="393"/>
      <c r="BR91" s="393"/>
      <c r="BS91" s="393"/>
      <c r="BT91" s="393"/>
      <c r="BU91" s="393"/>
      <c r="BV91" s="393"/>
      <c r="BW91" s="393"/>
      <c r="BX91" s="393"/>
      <c r="BY91" s="393"/>
      <c r="BZ91" s="393"/>
      <c r="CA91" s="393"/>
      <c r="CB91" s="393"/>
      <c r="CC91" s="393"/>
      <c r="CD91" s="393"/>
      <c r="CE91" s="393"/>
      <c r="CF91" s="393"/>
      <c r="CG91" s="393"/>
      <c r="CH91" s="393"/>
      <c r="CI91" s="393"/>
      <c r="CJ91" s="393"/>
      <c r="CK91" s="393"/>
      <c r="CL91" s="393"/>
      <c r="CM91" s="393"/>
      <c r="CN91" s="393"/>
      <c r="CO91" s="393"/>
      <c r="CP91" s="393"/>
      <c r="CQ91" s="393"/>
      <c r="CR91" s="393"/>
      <c r="CS91" s="393"/>
      <c r="CT91" s="393"/>
      <c r="CU91" s="393"/>
      <c r="CV91" s="393"/>
      <c r="CW91" s="393"/>
      <c r="CX91" s="393"/>
      <c r="CY91" s="393"/>
      <c r="CZ91" s="393"/>
      <c r="DA91" s="393"/>
      <c r="DB91" s="393"/>
      <c r="DC91" s="393"/>
      <c r="DD91" s="393"/>
      <c r="DE91" s="393"/>
      <c r="DF91" s="393"/>
      <c r="DG91" s="393"/>
      <c r="DH91" s="393"/>
      <c r="DI91" s="393"/>
      <c r="DJ91" s="393"/>
      <c r="DK91" s="393"/>
      <c r="DL91" s="393"/>
      <c r="DM91" s="393"/>
      <c r="DN91" s="393"/>
      <c r="DO91" s="393"/>
      <c r="DP91" s="393"/>
      <c r="DQ91" s="393"/>
      <c r="DR91" s="393"/>
      <c r="DS91" s="393"/>
      <c r="DT91" s="393"/>
      <c r="DU91" s="393"/>
      <c r="DV91" s="393"/>
      <c r="DW91" s="393"/>
      <c r="DX91" s="393"/>
      <c r="DY91" s="393"/>
      <c r="DZ91" s="393"/>
      <c r="EA91" s="393"/>
      <c r="EB91" s="393"/>
      <c r="EC91" s="393"/>
      <c r="ED91" s="393"/>
      <c r="EE91" s="393"/>
      <c r="EF91" s="393"/>
      <c r="EG91" s="393"/>
      <c r="EH91" s="393"/>
      <c r="EI91" s="393"/>
      <c r="EJ91" s="393"/>
      <c r="EK91" s="393"/>
      <c r="EL91" s="393"/>
      <c r="EM91" s="393"/>
      <c r="EN91" s="393"/>
      <c r="EO91" s="393"/>
      <c r="EP91" s="393"/>
      <c r="EQ91" s="393"/>
      <c r="ER91" s="393"/>
      <c r="ES91" s="393"/>
      <c r="ET91" s="393"/>
      <c r="EU91" s="393"/>
      <c r="EV91" s="393"/>
      <c r="EW91" s="393"/>
      <c r="EX91" s="393"/>
      <c r="EY91" s="393"/>
      <c r="EZ91" s="393"/>
      <c r="FA91" s="393"/>
      <c r="FB91" s="393"/>
      <c r="FC91" s="393"/>
      <c r="FD91" s="393"/>
      <c r="FE91" s="393"/>
      <c r="FF91" s="393"/>
      <c r="FG91" s="393"/>
      <c r="FH91" s="393"/>
      <c r="FI91" s="393"/>
      <c r="FJ91" s="393"/>
      <c r="FK91" s="393"/>
      <c r="FL91" s="393"/>
      <c r="FM91" s="393"/>
      <c r="FN91" s="393"/>
      <c r="FO91" s="393"/>
      <c r="FP91" s="393"/>
      <c r="FQ91" s="393"/>
      <c r="FR91" s="393"/>
      <c r="FS91" s="393"/>
      <c r="FT91" s="393"/>
      <c r="FU91" s="393"/>
      <c r="FV91" s="393"/>
      <c r="FW91" s="393"/>
      <c r="FX91" s="393"/>
      <c r="FY91" s="393"/>
      <c r="FZ91" s="393"/>
      <c r="GA91" s="393"/>
      <c r="GB91" s="393"/>
      <c r="GC91" s="393"/>
      <c r="GD91" s="393"/>
      <c r="GE91" s="393"/>
      <c r="GF91" s="393"/>
      <c r="GG91" s="393"/>
      <c r="GH91" s="393"/>
      <c r="GI91" s="393"/>
      <c r="GJ91" s="393"/>
      <c r="GK91" s="393"/>
      <c r="GL91" s="393"/>
      <c r="GM91" s="393"/>
      <c r="GN91" s="393"/>
      <c r="GO91" s="393"/>
      <c r="GP91" s="393"/>
      <c r="GQ91" s="393"/>
      <c r="GR91" s="393"/>
      <c r="GS91" s="393"/>
      <c r="GT91" s="393"/>
      <c r="GU91" s="393"/>
      <c r="GV91" s="393"/>
      <c r="GW91" s="393"/>
      <c r="GX91" s="393"/>
      <c r="GY91" s="393"/>
      <c r="GZ91" s="393"/>
      <c r="HA91" s="393"/>
      <c r="HB91" s="393"/>
      <c r="HC91" s="393"/>
      <c r="HD91" s="393"/>
    </row>
    <row r="92" spans="2:212" x14ac:dyDescent="0.2">
      <c r="B92" s="33"/>
      <c r="C92" s="33"/>
      <c r="D92" s="33"/>
      <c r="H92" s="38"/>
      <c r="Y92" s="393"/>
      <c r="Z92" s="393"/>
      <c r="AA92" s="393"/>
      <c r="AB92" s="393"/>
      <c r="AC92" s="393"/>
      <c r="AD92" s="393"/>
      <c r="AE92" s="393"/>
      <c r="AF92" s="393"/>
      <c r="AG92" s="393"/>
      <c r="AH92" s="393"/>
      <c r="AI92" s="393"/>
      <c r="AJ92" s="393"/>
      <c r="AK92" s="393"/>
      <c r="AL92" s="393"/>
      <c r="AM92" s="393"/>
      <c r="AN92" s="393"/>
      <c r="AO92" s="393"/>
      <c r="AP92" s="393"/>
      <c r="AQ92" s="393"/>
      <c r="AR92" s="393"/>
      <c r="AS92" s="393"/>
      <c r="AT92" s="393"/>
      <c r="AU92" s="393"/>
      <c r="AV92" s="393"/>
      <c r="AW92" s="393"/>
      <c r="AX92" s="393"/>
      <c r="AY92" s="393"/>
      <c r="AZ92" s="393"/>
      <c r="BA92" s="393"/>
      <c r="BB92" s="393"/>
      <c r="BC92" s="393"/>
      <c r="BD92" s="393"/>
      <c r="BE92" s="393"/>
      <c r="BF92" s="393"/>
      <c r="BG92" s="393"/>
      <c r="BH92" s="393"/>
      <c r="BI92" s="393"/>
      <c r="BJ92" s="393"/>
      <c r="BK92" s="393"/>
      <c r="BL92" s="393"/>
      <c r="BM92" s="393"/>
      <c r="BN92" s="393"/>
      <c r="BO92" s="393"/>
      <c r="BP92" s="393"/>
      <c r="BQ92" s="393"/>
      <c r="BR92" s="393"/>
      <c r="BS92" s="393"/>
      <c r="BT92" s="393"/>
      <c r="BU92" s="393"/>
      <c r="BV92" s="393"/>
      <c r="BW92" s="393"/>
      <c r="BX92" s="393"/>
      <c r="BY92" s="393"/>
      <c r="BZ92" s="393"/>
      <c r="CA92" s="393"/>
      <c r="CB92" s="393"/>
      <c r="CC92" s="393"/>
      <c r="CD92" s="393"/>
      <c r="CE92" s="393"/>
      <c r="CF92" s="393"/>
      <c r="CG92" s="393"/>
      <c r="CH92" s="393"/>
      <c r="CI92" s="393"/>
      <c r="CJ92" s="393"/>
      <c r="CK92" s="393"/>
      <c r="CL92" s="393"/>
      <c r="CM92" s="393"/>
      <c r="CN92" s="393"/>
      <c r="CO92" s="393"/>
      <c r="CP92" s="393"/>
      <c r="CQ92" s="393"/>
      <c r="CR92" s="393"/>
      <c r="CS92" s="393"/>
      <c r="CT92" s="393"/>
      <c r="CU92" s="393"/>
      <c r="CV92" s="393"/>
      <c r="CW92" s="393"/>
      <c r="CX92" s="393"/>
      <c r="CY92" s="393"/>
      <c r="CZ92" s="393"/>
      <c r="DA92" s="393"/>
      <c r="DB92" s="393"/>
      <c r="DC92" s="393"/>
      <c r="DD92" s="393"/>
      <c r="DE92" s="393"/>
      <c r="DF92" s="393"/>
      <c r="DG92" s="393"/>
      <c r="DH92" s="393"/>
      <c r="DI92" s="393"/>
      <c r="DJ92" s="393"/>
      <c r="DK92" s="393"/>
      <c r="DL92" s="393"/>
      <c r="DM92" s="393"/>
      <c r="DN92" s="393"/>
      <c r="DO92" s="393"/>
      <c r="DP92" s="393"/>
      <c r="DQ92" s="393"/>
      <c r="DR92" s="393"/>
      <c r="DS92" s="393"/>
      <c r="DT92" s="393"/>
      <c r="DU92" s="393"/>
      <c r="DV92" s="393"/>
      <c r="DW92" s="393"/>
      <c r="DX92" s="393"/>
      <c r="DY92" s="393"/>
      <c r="DZ92" s="393"/>
      <c r="EA92" s="393"/>
      <c r="EB92" s="393"/>
      <c r="EC92" s="393"/>
      <c r="ED92" s="393"/>
      <c r="EE92" s="393"/>
      <c r="EF92" s="393"/>
      <c r="EG92" s="393"/>
      <c r="EH92" s="393"/>
      <c r="EI92" s="393"/>
      <c r="EJ92" s="393"/>
      <c r="EK92" s="393"/>
      <c r="EL92" s="393"/>
      <c r="EM92" s="393"/>
      <c r="EN92" s="393"/>
      <c r="EO92" s="393"/>
      <c r="EP92" s="393"/>
      <c r="EQ92" s="393"/>
      <c r="ER92" s="393"/>
      <c r="ES92" s="393"/>
      <c r="ET92" s="393"/>
      <c r="EU92" s="393"/>
      <c r="EV92" s="393"/>
      <c r="EW92" s="393"/>
      <c r="EX92" s="393"/>
      <c r="EY92" s="393"/>
      <c r="EZ92" s="393"/>
      <c r="FA92" s="393"/>
      <c r="FB92" s="393"/>
      <c r="FC92" s="393"/>
      <c r="FD92" s="393"/>
      <c r="FE92" s="393"/>
      <c r="FF92" s="393"/>
      <c r="FG92" s="393"/>
      <c r="FH92" s="393"/>
      <c r="FI92" s="393"/>
      <c r="FJ92" s="393"/>
      <c r="FK92" s="393"/>
      <c r="FL92" s="393"/>
      <c r="FM92" s="393"/>
      <c r="FN92" s="393"/>
      <c r="FO92" s="393"/>
      <c r="FP92" s="393"/>
      <c r="FQ92" s="393"/>
      <c r="FR92" s="393"/>
      <c r="FS92" s="393"/>
      <c r="FT92" s="393"/>
      <c r="FU92" s="393"/>
      <c r="FV92" s="393"/>
      <c r="FW92" s="393"/>
      <c r="FX92" s="393"/>
      <c r="FY92" s="393"/>
      <c r="FZ92" s="393"/>
      <c r="GA92" s="393"/>
      <c r="GB92" s="393"/>
      <c r="GC92" s="393"/>
      <c r="GD92" s="393"/>
      <c r="GE92" s="393"/>
      <c r="GF92" s="393"/>
      <c r="GG92" s="393"/>
      <c r="GH92" s="393"/>
      <c r="GI92" s="393"/>
      <c r="GJ92" s="393"/>
      <c r="GK92" s="393"/>
      <c r="GL92" s="393"/>
      <c r="GM92" s="393"/>
      <c r="GN92" s="393"/>
      <c r="GO92" s="393"/>
      <c r="GP92" s="393"/>
      <c r="GQ92" s="393"/>
      <c r="GR92" s="393"/>
      <c r="GS92" s="393"/>
      <c r="GT92" s="393"/>
      <c r="GU92" s="393"/>
      <c r="GV92" s="393"/>
      <c r="GW92" s="393"/>
      <c r="GX92" s="393"/>
      <c r="GY92" s="393"/>
      <c r="GZ92" s="393"/>
      <c r="HA92" s="393"/>
      <c r="HB92" s="393"/>
      <c r="HC92" s="393"/>
      <c r="HD92" s="393"/>
    </row>
    <row r="93" spans="2:212" x14ac:dyDescent="0.2">
      <c r="B93" s="33"/>
      <c r="C93" s="33"/>
      <c r="D93" s="33"/>
      <c r="H93" s="38"/>
      <c r="Y93" s="393"/>
      <c r="Z93" s="393"/>
      <c r="AA93" s="393"/>
      <c r="AB93" s="393"/>
      <c r="AC93" s="393"/>
      <c r="AD93" s="393"/>
      <c r="AE93" s="393"/>
      <c r="AF93" s="393"/>
      <c r="AG93" s="393"/>
      <c r="AH93" s="393"/>
      <c r="AI93" s="393"/>
      <c r="AJ93" s="393"/>
      <c r="AK93" s="393"/>
      <c r="AL93" s="393"/>
      <c r="AM93" s="393"/>
      <c r="AN93" s="393"/>
      <c r="AO93" s="393"/>
      <c r="AP93" s="393"/>
      <c r="AQ93" s="393"/>
      <c r="AR93" s="393"/>
      <c r="AS93" s="393"/>
      <c r="AT93" s="393"/>
      <c r="AU93" s="393"/>
      <c r="AV93" s="393"/>
      <c r="AW93" s="393"/>
      <c r="AX93" s="393"/>
      <c r="AY93" s="393"/>
      <c r="AZ93" s="393"/>
      <c r="BA93" s="393"/>
      <c r="BB93" s="393"/>
      <c r="BC93" s="393"/>
      <c r="BD93" s="393"/>
      <c r="BE93" s="393"/>
      <c r="BF93" s="393"/>
      <c r="BG93" s="393"/>
      <c r="BH93" s="393"/>
      <c r="BI93" s="393"/>
      <c r="BJ93" s="393"/>
      <c r="BK93" s="393"/>
      <c r="BL93" s="393"/>
      <c r="BM93" s="393"/>
      <c r="BN93" s="393"/>
      <c r="BO93" s="393"/>
      <c r="BP93" s="393"/>
      <c r="BQ93" s="393"/>
      <c r="BR93" s="393"/>
      <c r="BS93" s="393"/>
      <c r="BT93" s="393"/>
      <c r="BU93" s="393"/>
      <c r="BV93" s="393"/>
      <c r="BW93" s="393"/>
      <c r="BX93" s="393"/>
      <c r="BY93" s="393"/>
      <c r="BZ93" s="393"/>
      <c r="CA93" s="393"/>
      <c r="CB93" s="393"/>
      <c r="CC93" s="393"/>
      <c r="CD93" s="393"/>
      <c r="CE93" s="393"/>
      <c r="CF93" s="393"/>
      <c r="CG93" s="393"/>
      <c r="CH93" s="393"/>
      <c r="CI93" s="393"/>
      <c r="CJ93" s="393"/>
      <c r="CK93" s="393"/>
      <c r="CL93" s="393"/>
      <c r="CM93" s="393"/>
      <c r="CN93" s="393"/>
      <c r="CO93" s="393"/>
      <c r="CP93" s="393"/>
      <c r="CQ93" s="393"/>
      <c r="CR93" s="393"/>
      <c r="CS93" s="393"/>
      <c r="CT93" s="393"/>
      <c r="CU93" s="393"/>
      <c r="CV93" s="393"/>
      <c r="CW93" s="393"/>
      <c r="CX93" s="393"/>
      <c r="CY93" s="393"/>
      <c r="CZ93" s="393"/>
      <c r="DA93" s="393"/>
      <c r="DB93" s="393"/>
      <c r="DC93" s="393"/>
      <c r="DD93" s="393"/>
      <c r="DE93" s="393"/>
      <c r="DF93" s="393"/>
      <c r="DG93" s="393"/>
      <c r="DH93" s="393"/>
      <c r="DI93" s="393"/>
      <c r="DJ93" s="393"/>
      <c r="DK93" s="393"/>
      <c r="DL93" s="393"/>
      <c r="DM93" s="393"/>
      <c r="DN93" s="393"/>
      <c r="DO93" s="393"/>
      <c r="DP93" s="393"/>
      <c r="DQ93" s="393"/>
      <c r="DR93" s="393"/>
      <c r="DS93" s="393"/>
      <c r="DT93" s="393"/>
      <c r="DU93" s="393"/>
      <c r="DV93" s="393"/>
      <c r="DW93" s="393"/>
      <c r="DX93" s="393"/>
      <c r="DY93" s="393"/>
      <c r="DZ93" s="393"/>
      <c r="EA93" s="393"/>
      <c r="EB93" s="393"/>
      <c r="EC93" s="393"/>
      <c r="ED93" s="393"/>
      <c r="EE93" s="393"/>
      <c r="EF93" s="393"/>
      <c r="EG93" s="393"/>
      <c r="EH93" s="393"/>
      <c r="EI93" s="393"/>
      <c r="EJ93" s="393"/>
      <c r="EK93" s="393"/>
      <c r="EL93" s="393"/>
      <c r="EM93" s="393"/>
      <c r="EN93" s="393"/>
      <c r="EO93" s="393"/>
      <c r="EP93" s="393"/>
      <c r="EQ93" s="393"/>
      <c r="ER93" s="393"/>
      <c r="ES93" s="393"/>
      <c r="ET93" s="393"/>
      <c r="EU93" s="393"/>
      <c r="EV93" s="393"/>
      <c r="EW93" s="393"/>
      <c r="EX93" s="393"/>
      <c r="EY93" s="393"/>
      <c r="EZ93" s="393"/>
      <c r="FA93" s="393"/>
      <c r="FB93" s="393"/>
      <c r="FC93" s="393"/>
      <c r="FD93" s="393"/>
      <c r="FE93" s="393"/>
      <c r="FF93" s="393"/>
      <c r="FG93" s="393"/>
      <c r="FH93" s="393"/>
      <c r="FI93" s="393"/>
      <c r="FJ93" s="393"/>
      <c r="FK93" s="393"/>
      <c r="FL93" s="393"/>
      <c r="FM93" s="393"/>
      <c r="FN93" s="393"/>
      <c r="FO93" s="393"/>
      <c r="FP93" s="393"/>
      <c r="FQ93" s="393"/>
      <c r="FR93" s="393"/>
      <c r="FS93" s="393"/>
      <c r="FT93" s="393"/>
      <c r="FU93" s="393"/>
      <c r="FV93" s="393"/>
      <c r="FW93" s="393"/>
      <c r="FX93" s="393"/>
      <c r="FY93" s="393"/>
      <c r="FZ93" s="393"/>
      <c r="GA93" s="393"/>
      <c r="GB93" s="393"/>
      <c r="GC93" s="393"/>
      <c r="GD93" s="393"/>
      <c r="GE93" s="393"/>
      <c r="GF93" s="393"/>
      <c r="GG93" s="393"/>
      <c r="GH93" s="393"/>
      <c r="GI93" s="393"/>
      <c r="GJ93" s="393"/>
      <c r="GK93" s="393"/>
      <c r="GL93" s="393"/>
      <c r="GM93" s="393"/>
      <c r="GN93" s="393"/>
      <c r="GO93" s="393"/>
      <c r="GP93" s="393"/>
      <c r="GQ93" s="393"/>
      <c r="GR93" s="393"/>
      <c r="GS93" s="393"/>
      <c r="GT93" s="393"/>
      <c r="GU93" s="393"/>
      <c r="GV93" s="393"/>
      <c r="GW93" s="393"/>
      <c r="GX93" s="393"/>
      <c r="GY93" s="393"/>
      <c r="GZ93" s="393"/>
      <c r="HA93" s="393"/>
      <c r="HB93" s="393"/>
      <c r="HC93" s="393"/>
      <c r="HD93" s="393"/>
    </row>
    <row r="94" spans="2:212" x14ac:dyDescent="0.2">
      <c r="B94" s="33"/>
      <c r="C94" s="33"/>
      <c r="D94" s="33"/>
      <c r="H94" s="38"/>
      <c r="Y94" s="393"/>
      <c r="Z94" s="393"/>
      <c r="AA94" s="393"/>
      <c r="AB94" s="393"/>
      <c r="AC94" s="393"/>
      <c r="AD94" s="393"/>
      <c r="AE94" s="393"/>
      <c r="AF94" s="393"/>
      <c r="AG94" s="393"/>
      <c r="AH94" s="393"/>
      <c r="AI94" s="393"/>
      <c r="AJ94" s="393"/>
      <c r="AK94" s="393"/>
      <c r="AL94" s="393"/>
      <c r="AM94" s="393"/>
      <c r="AN94" s="393"/>
      <c r="AO94" s="393"/>
      <c r="AP94" s="393"/>
      <c r="AQ94" s="393"/>
      <c r="AR94" s="393"/>
      <c r="AS94" s="393"/>
      <c r="AT94" s="393"/>
      <c r="AU94" s="393"/>
      <c r="AV94" s="393"/>
      <c r="AW94" s="393"/>
      <c r="AX94" s="393"/>
      <c r="AY94" s="393"/>
      <c r="AZ94" s="393"/>
      <c r="BA94" s="393"/>
      <c r="BB94" s="393"/>
      <c r="BC94" s="393"/>
      <c r="BD94" s="393"/>
      <c r="BE94" s="393"/>
      <c r="BF94" s="393"/>
      <c r="BG94" s="393"/>
      <c r="BH94" s="393"/>
      <c r="BI94" s="393"/>
      <c r="BJ94" s="393"/>
      <c r="BK94" s="393"/>
      <c r="BL94" s="393"/>
      <c r="BM94" s="393"/>
      <c r="BN94" s="393"/>
      <c r="BO94" s="393"/>
      <c r="BP94" s="393"/>
      <c r="BQ94" s="393"/>
      <c r="BR94" s="393"/>
      <c r="BS94" s="393"/>
      <c r="BT94" s="393"/>
      <c r="BU94" s="393"/>
      <c r="BV94" s="393"/>
      <c r="BW94" s="393"/>
      <c r="BX94" s="393"/>
      <c r="BY94" s="393"/>
      <c r="BZ94" s="393"/>
      <c r="CA94" s="393"/>
      <c r="CB94" s="393"/>
      <c r="CC94" s="393"/>
      <c r="CD94" s="393"/>
      <c r="CE94" s="393"/>
      <c r="CF94" s="393"/>
      <c r="CG94" s="393"/>
      <c r="CH94" s="393"/>
      <c r="CI94" s="393"/>
      <c r="CJ94" s="393"/>
      <c r="CK94" s="393"/>
      <c r="CL94" s="393"/>
      <c r="CM94" s="393"/>
      <c r="CN94" s="393"/>
      <c r="CO94" s="393"/>
      <c r="CP94" s="393"/>
      <c r="CQ94" s="393"/>
      <c r="CR94" s="393"/>
      <c r="CS94" s="393"/>
      <c r="CT94" s="393"/>
      <c r="CU94" s="393"/>
      <c r="CV94" s="393"/>
      <c r="CW94" s="393"/>
      <c r="CX94" s="393"/>
      <c r="CY94" s="393"/>
      <c r="CZ94" s="393"/>
      <c r="DA94" s="393"/>
      <c r="DB94" s="393"/>
      <c r="DC94" s="393"/>
      <c r="DD94" s="393"/>
      <c r="DE94" s="393"/>
      <c r="DF94" s="393"/>
      <c r="DG94" s="393"/>
      <c r="DH94" s="393"/>
      <c r="DI94" s="393"/>
      <c r="DJ94" s="393"/>
      <c r="DK94" s="393"/>
      <c r="DL94" s="393"/>
      <c r="DM94" s="393"/>
      <c r="DN94" s="393"/>
      <c r="DO94" s="393"/>
      <c r="DP94" s="393"/>
      <c r="DQ94" s="393"/>
      <c r="DR94" s="393"/>
      <c r="DS94" s="393"/>
      <c r="DT94" s="393"/>
      <c r="DU94" s="393"/>
      <c r="DV94" s="393"/>
      <c r="DW94" s="393"/>
      <c r="DX94" s="393"/>
      <c r="DY94" s="393"/>
      <c r="DZ94" s="393"/>
      <c r="EA94" s="393"/>
      <c r="EB94" s="393"/>
      <c r="EC94" s="393"/>
      <c r="ED94" s="393"/>
      <c r="EE94" s="393"/>
      <c r="EF94" s="393"/>
      <c r="EG94" s="393"/>
      <c r="EH94" s="393"/>
      <c r="EI94" s="393"/>
      <c r="EJ94" s="393"/>
      <c r="EK94" s="393"/>
      <c r="EL94" s="393"/>
      <c r="EM94" s="393"/>
      <c r="EN94" s="393"/>
      <c r="EO94" s="393"/>
      <c r="EP94" s="393"/>
      <c r="EQ94" s="393"/>
      <c r="ER94" s="393"/>
      <c r="ES94" s="393"/>
      <c r="ET94" s="393"/>
      <c r="EU94" s="393"/>
      <c r="EV94" s="393"/>
      <c r="EW94" s="393"/>
      <c r="EX94" s="393"/>
      <c r="EY94" s="393"/>
      <c r="EZ94" s="393"/>
      <c r="FA94" s="393"/>
      <c r="FB94" s="393"/>
      <c r="FC94" s="393"/>
      <c r="FD94" s="393"/>
      <c r="FE94" s="393"/>
      <c r="FF94" s="393"/>
      <c r="FG94" s="393"/>
      <c r="FH94" s="393"/>
      <c r="FI94" s="393"/>
      <c r="FJ94" s="393"/>
      <c r="FK94" s="393"/>
      <c r="FL94" s="393"/>
      <c r="FM94" s="393"/>
      <c r="FN94" s="393"/>
      <c r="FO94" s="393"/>
      <c r="FP94" s="393"/>
      <c r="FQ94" s="393"/>
      <c r="FR94" s="393"/>
      <c r="FS94" s="393"/>
      <c r="FT94" s="393"/>
      <c r="FU94" s="393"/>
      <c r="FV94" s="393"/>
      <c r="FW94" s="393"/>
      <c r="FX94" s="393"/>
      <c r="FY94" s="393"/>
      <c r="FZ94" s="393"/>
      <c r="GA94" s="393"/>
      <c r="GB94" s="393"/>
      <c r="GC94" s="393"/>
      <c r="GD94" s="393"/>
      <c r="GE94" s="393"/>
      <c r="GF94" s="393"/>
      <c r="GG94" s="393"/>
      <c r="GH94" s="393"/>
      <c r="GI94" s="393"/>
      <c r="GJ94" s="393"/>
      <c r="GK94" s="393"/>
      <c r="GL94" s="393"/>
      <c r="GM94" s="393"/>
      <c r="GN94" s="393"/>
      <c r="GO94" s="393"/>
      <c r="GP94" s="393"/>
      <c r="GQ94" s="393"/>
      <c r="GR94" s="393"/>
      <c r="GS94" s="393"/>
      <c r="GT94" s="393"/>
      <c r="GU94" s="393"/>
      <c r="GV94" s="393"/>
      <c r="GW94" s="393"/>
      <c r="GX94" s="393"/>
      <c r="GY94" s="393"/>
      <c r="GZ94" s="393"/>
      <c r="HA94" s="393"/>
      <c r="HB94" s="393"/>
      <c r="HC94" s="393"/>
      <c r="HD94" s="393"/>
    </row>
    <row r="95" spans="2:212" x14ac:dyDescent="0.2">
      <c r="B95" s="33"/>
      <c r="C95" s="33"/>
      <c r="D95" s="33"/>
      <c r="H95" s="38"/>
      <c r="Y95" s="393"/>
      <c r="Z95" s="393"/>
      <c r="AA95" s="393"/>
      <c r="AB95" s="393"/>
      <c r="AC95" s="393"/>
      <c r="AD95" s="393"/>
      <c r="AE95" s="393"/>
      <c r="AF95" s="393"/>
      <c r="AG95" s="393"/>
      <c r="AH95" s="393"/>
      <c r="AI95" s="393"/>
      <c r="AJ95" s="393"/>
      <c r="AK95" s="393"/>
      <c r="AL95" s="393"/>
      <c r="AM95" s="393"/>
      <c r="AN95" s="393"/>
      <c r="AO95" s="393"/>
      <c r="AP95" s="393"/>
      <c r="AQ95" s="393"/>
      <c r="AR95" s="393"/>
      <c r="AS95" s="393"/>
      <c r="AT95" s="393"/>
      <c r="AU95" s="393"/>
      <c r="AV95" s="393"/>
      <c r="AW95" s="393"/>
      <c r="AX95" s="393"/>
      <c r="AY95" s="393"/>
      <c r="AZ95" s="393"/>
      <c r="BA95" s="393"/>
      <c r="BB95" s="393"/>
      <c r="BC95" s="393"/>
      <c r="BD95" s="393"/>
      <c r="BE95" s="393"/>
      <c r="BF95" s="393"/>
      <c r="BG95" s="393"/>
      <c r="BH95" s="393"/>
      <c r="BI95" s="393"/>
      <c r="BJ95" s="393"/>
      <c r="BK95" s="393"/>
      <c r="BL95" s="393"/>
      <c r="BM95" s="393"/>
      <c r="BN95" s="393"/>
      <c r="BO95" s="393"/>
      <c r="BP95" s="393"/>
      <c r="BQ95" s="393"/>
      <c r="BR95" s="393"/>
      <c r="BS95" s="393"/>
      <c r="BT95" s="393"/>
      <c r="BU95" s="393"/>
      <c r="BV95" s="393"/>
      <c r="BW95" s="393"/>
      <c r="BX95" s="393"/>
      <c r="BY95" s="393"/>
      <c r="BZ95" s="393"/>
      <c r="CA95" s="393"/>
      <c r="CB95" s="393"/>
      <c r="CC95" s="393"/>
      <c r="CD95" s="393"/>
      <c r="CE95" s="393"/>
      <c r="CF95" s="393"/>
      <c r="CG95" s="393"/>
      <c r="CH95" s="393"/>
      <c r="CI95" s="393"/>
      <c r="CJ95" s="393"/>
      <c r="CK95" s="393"/>
      <c r="CL95" s="393"/>
      <c r="CM95" s="393"/>
      <c r="CN95" s="393"/>
      <c r="CO95" s="393"/>
      <c r="CP95" s="393"/>
      <c r="CQ95" s="393"/>
      <c r="CR95" s="393"/>
      <c r="CS95" s="393"/>
      <c r="CT95" s="393"/>
      <c r="CU95" s="393"/>
      <c r="CV95" s="393"/>
      <c r="CW95" s="393"/>
      <c r="CX95" s="393"/>
      <c r="CY95" s="393"/>
      <c r="CZ95" s="393"/>
      <c r="DA95" s="393"/>
      <c r="DB95" s="393"/>
      <c r="DC95" s="393"/>
      <c r="DD95" s="393"/>
      <c r="DE95" s="393"/>
      <c r="DF95" s="393"/>
      <c r="DG95" s="393"/>
      <c r="DH95" s="393"/>
      <c r="DI95" s="393"/>
      <c r="DJ95" s="393"/>
      <c r="DK95" s="393"/>
      <c r="DL95" s="393"/>
      <c r="DM95" s="393"/>
      <c r="DN95" s="393"/>
      <c r="DO95" s="393"/>
      <c r="DP95" s="393"/>
      <c r="DQ95" s="393"/>
      <c r="DR95" s="393"/>
      <c r="DS95" s="393"/>
      <c r="DT95" s="393"/>
      <c r="DU95" s="393"/>
      <c r="DV95" s="393"/>
      <c r="DW95" s="393"/>
      <c r="DX95" s="393"/>
      <c r="DY95" s="393"/>
      <c r="DZ95" s="393"/>
      <c r="EA95" s="393"/>
      <c r="EB95" s="393"/>
      <c r="EC95" s="393"/>
      <c r="ED95" s="393"/>
      <c r="EE95" s="393"/>
      <c r="EF95" s="393"/>
      <c r="EG95" s="393"/>
      <c r="EH95" s="393"/>
      <c r="EI95" s="393"/>
      <c r="EJ95" s="393"/>
      <c r="EK95" s="393"/>
      <c r="EL95" s="393"/>
      <c r="EM95" s="393"/>
      <c r="EN95" s="393"/>
      <c r="EO95" s="393"/>
      <c r="EP95" s="393"/>
      <c r="EQ95" s="393"/>
      <c r="ER95" s="393"/>
      <c r="ES95" s="393"/>
      <c r="ET95" s="393"/>
      <c r="EU95" s="393"/>
      <c r="EV95" s="393"/>
      <c r="EW95" s="393"/>
      <c r="EX95" s="393"/>
      <c r="EY95" s="393"/>
      <c r="EZ95" s="393"/>
      <c r="FA95" s="393"/>
      <c r="FB95" s="393"/>
      <c r="FC95" s="393"/>
      <c r="FD95" s="393"/>
      <c r="FE95" s="393"/>
      <c r="FF95" s="393"/>
      <c r="FG95" s="393"/>
      <c r="FH95" s="393"/>
      <c r="FI95" s="393"/>
      <c r="FJ95" s="393"/>
      <c r="FK95" s="393"/>
      <c r="FL95" s="393"/>
      <c r="FM95" s="393"/>
      <c r="FN95" s="393"/>
      <c r="FO95" s="393"/>
      <c r="FP95" s="393"/>
      <c r="FQ95" s="393"/>
      <c r="FR95" s="393"/>
      <c r="FS95" s="393"/>
      <c r="FT95" s="393"/>
      <c r="FU95" s="393"/>
      <c r="FV95" s="393"/>
      <c r="FW95" s="393"/>
      <c r="FX95" s="393"/>
      <c r="FY95" s="393"/>
      <c r="FZ95" s="393"/>
      <c r="GA95" s="393"/>
      <c r="GB95" s="393"/>
      <c r="GC95" s="393"/>
      <c r="GD95" s="393"/>
      <c r="GE95" s="393"/>
      <c r="GF95" s="393"/>
      <c r="GG95" s="393"/>
      <c r="GH95" s="393"/>
      <c r="GI95" s="393"/>
      <c r="GJ95" s="393"/>
      <c r="GK95" s="393"/>
      <c r="GL95" s="393"/>
      <c r="GM95" s="393"/>
      <c r="GN95" s="393"/>
      <c r="GO95" s="393"/>
      <c r="GP95" s="393"/>
      <c r="GQ95" s="393"/>
      <c r="GR95" s="393"/>
      <c r="GS95" s="393"/>
      <c r="GT95" s="393"/>
      <c r="GU95" s="393"/>
      <c r="GV95" s="393"/>
      <c r="GW95" s="393"/>
      <c r="GX95" s="393"/>
      <c r="GY95" s="393"/>
      <c r="GZ95" s="393"/>
      <c r="HA95" s="393"/>
      <c r="HB95" s="393"/>
      <c r="HC95" s="393"/>
      <c r="HD95" s="393"/>
    </row>
    <row r="96" spans="2:212" x14ac:dyDescent="0.2">
      <c r="B96" s="33"/>
      <c r="C96" s="33"/>
      <c r="D96" s="33"/>
      <c r="H96" s="38"/>
      <c r="Y96" s="393"/>
      <c r="Z96" s="393"/>
      <c r="AA96" s="393"/>
      <c r="AB96" s="393"/>
      <c r="AC96" s="393"/>
      <c r="AD96" s="393"/>
      <c r="AE96" s="393"/>
      <c r="AF96" s="393"/>
      <c r="AG96" s="393"/>
      <c r="AH96" s="393"/>
      <c r="AI96" s="393"/>
      <c r="AJ96" s="393"/>
      <c r="AK96" s="393"/>
      <c r="AL96" s="393"/>
      <c r="AM96" s="393"/>
      <c r="AN96" s="393"/>
      <c r="AO96" s="393"/>
      <c r="AP96" s="393"/>
      <c r="AQ96" s="393"/>
      <c r="AR96" s="393"/>
      <c r="AS96" s="393"/>
      <c r="AT96" s="393"/>
      <c r="AU96" s="393"/>
      <c r="AV96" s="393"/>
      <c r="AW96" s="393"/>
      <c r="AX96" s="393"/>
      <c r="AY96" s="393"/>
      <c r="AZ96" s="393"/>
      <c r="BA96" s="393"/>
      <c r="BB96" s="393"/>
      <c r="BC96" s="393"/>
      <c r="BD96" s="393"/>
      <c r="BE96" s="393"/>
      <c r="BF96" s="393"/>
      <c r="BG96" s="393"/>
      <c r="BH96" s="393"/>
      <c r="BI96" s="393"/>
      <c r="BJ96" s="393"/>
      <c r="BK96" s="393"/>
      <c r="BL96" s="393"/>
      <c r="BM96" s="393"/>
      <c r="BN96" s="393"/>
      <c r="BO96" s="393"/>
      <c r="BP96" s="393"/>
      <c r="BQ96" s="393"/>
      <c r="BR96" s="393"/>
      <c r="BS96" s="393"/>
      <c r="BT96" s="393"/>
      <c r="BU96" s="393"/>
      <c r="BV96" s="393"/>
      <c r="BW96" s="393"/>
      <c r="BX96" s="393"/>
      <c r="BY96" s="393"/>
      <c r="BZ96" s="393"/>
      <c r="CA96" s="393"/>
      <c r="CB96" s="393"/>
      <c r="CC96" s="393"/>
      <c r="CD96" s="393"/>
      <c r="CE96" s="393"/>
      <c r="CF96" s="393"/>
      <c r="CG96" s="393"/>
      <c r="CH96" s="393"/>
      <c r="CI96" s="393"/>
      <c r="CJ96" s="393"/>
      <c r="CK96" s="393"/>
      <c r="CL96" s="393"/>
      <c r="CM96" s="393"/>
      <c r="CN96" s="393"/>
      <c r="CO96" s="393"/>
      <c r="CP96" s="393"/>
      <c r="CQ96" s="393"/>
      <c r="CR96" s="393"/>
      <c r="CS96" s="393"/>
      <c r="CT96" s="393"/>
      <c r="CU96" s="393"/>
      <c r="CV96" s="393"/>
      <c r="CW96" s="393"/>
      <c r="CX96" s="393"/>
      <c r="CY96" s="393"/>
      <c r="CZ96" s="393"/>
      <c r="DA96" s="393"/>
      <c r="DB96" s="393"/>
      <c r="DC96" s="393"/>
      <c r="DD96" s="393"/>
      <c r="DE96" s="393"/>
      <c r="DF96" s="393"/>
      <c r="DG96" s="393"/>
      <c r="DH96" s="393"/>
      <c r="DI96" s="393"/>
      <c r="DJ96" s="393"/>
      <c r="DK96" s="393"/>
      <c r="DL96" s="393"/>
      <c r="DM96" s="393"/>
      <c r="DN96" s="393"/>
      <c r="DO96" s="393"/>
      <c r="DP96" s="393"/>
      <c r="DQ96" s="393"/>
      <c r="DR96" s="393"/>
      <c r="DS96" s="393"/>
      <c r="DT96" s="393"/>
      <c r="DU96" s="393"/>
      <c r="DV96" s="393"/>
      <c r="DW96" s="393"/>
      <c r="DX96" s="393"/>
      <c r="DY96" s="393"/>
      <c r="DZ96" s="393"/>
      <c r="EA96" s="393"/>
      <c r="EB96" s="393"/>
      <c r="EC96" s="393"/>
      <c r="ED96" s="393"/>
      <c r="EE96" s="393"/>
      <c r="EF96" s="393"/>
      <c r="EG96" s="393"/>
      <c r="EH96" s="393"/>
      <c r="EI96" s="393"/>
      <c r="EJ96" s="393"/>
      <c r="EK96" s="393"/>
      <c r="EL96" s="393"/>
      <c r="EM96" s="393"/>
      <c r="EN96" s="393"/>
      <c r="EO96" s="393"/>
      <c r="EP96" s="393"/>
      <c r="EQ96" s="393"/>
      <c r="ER96" s="393"/>
      <c r="ES96" s="393"/>
      <c r="ET96" s="393"/>
      <c r="EU96" s="393"/>
      <c r="EV96" s="393"/>
      <c r="EW96" s="393"/>
      <c r="EX96" s="393"/>
      <c r="EY96" s="393"/>
      <c r="EZ96" s="393"/>
      <c r="FA96" s="393"/>
      <c r="FB96" s="393"/>
      <c r="FC96" s="393"/>
      <c r="FD96" s="393"/>
      <c r="FE96" s="393"/>
      <c r="FF96" s="393"/>
      <c r="FG96" s="393"/>
      <c r="FH96" s="393"/>
      <c r="FI96" s="393"/>
      <c r="FJ96" s="393"/>
      <c r="FK96" s="393"/>
      <c r="FL96" s="393"/>
      <c r="FM96" s="393"/>
      <c r="FN96" s="393"/>
      <c r="FO96" s="393"/>
      <c r="FP96" s="393"/>
      <c r="FQ96" s="393"/>
      <c r="FR96" s="393"/>
      <c r="FS96" s="393"/>
      <c r="FT96" s="393"/>
      <c r="FU96" s="393"/>
      <c r="FV96" s="393"/>
      <c r="FW96" s="393"/>
      <c r="FX96" s="393"/>
      <c r="FY96" s="393"/>
      <c r="FZ96" s="393"/>
      <c r="GA96" s="393"/>
      <c r="GB96" s="393"/>
      <c r="GC96" s="393"/>
      <c r="GD96" s="393"/>
      <c r="GE96" s="393"/>
      <c r="GF96" s="393"/>
      <c r="GG96" s="393"/>
      <c r="GH96" s="393"/>
      <c r="GI96" s="393"/>
      <c r="GJ96" s="393"/>
      <c r="GK96" s="393"/>
      <c r="GL96" s="393"/>
      <c r="GM96" s="393"/>
      <c r="GN96" s="393"/>
      <c r="GO96" s="393"/>
      <c r="GP96" s="393"/>
      <c r="GQ96" s="393"/>
      <c r="GR96" s="393"/>
      <c r="GS96" s="393"/>
      <c r="GT96" s="393"/>
      <c r="GU96" s="393"/>
      <c r="GV96" s="393"/>
      <c r="GW96" s="393"/>
      <c r="GX96" s="393"/>
      <c r="GY96" s="393"/>
      <c r="GZ96" s="393"/>
      <c r="HA96" s="393"/>
      <c r="HB96" s="393"/>
      <c r="HC96" s="393"/>
      <c r="HD96" s="393"/>
    </row>
    <row r="97" spans="2:212" x14ac:dyDescent="0.2">
      <c r="B97" s="33"/>
      <c r="C97" s="33"/>
      <c r="D97" s="33"/>
      <c r="H97" s="38"/>
      <c r="Y97" s="393"/>
      <c r="Z97" s="393"/>
      <c r="AA97" s="393"/>
      <c r="AB97" s="393"/>
      <c r="AC97" s="393"/>
      <c r="AD97" s="393"/>
      <c r="AE97" s="393"/>
      <c r="AF97" s="393"/>
      <c r="AG97" s="393"/>
      <c r="AH97" s="393"/>
      <c r="AI97" s="393"/>
      <c r="AJ97" s="393"/>
      <c r="AK97" s="393"/>
      <c r="AL97" s="393"/>
      <c r="AM97" s="393"/>
      <c r="AN97" s="393"/>
      <c r="AO97" s="393"/>
      <c r="AP97" s="393"/>
      <c r="AQ97" s="393"/>
      <c r="AR97" s="393"/>
      <c r="AS97" s="393"/>
      <c r="AT97" s="393"/>
      <c r="AU97" s="393"/>
      <c r="AV97" s="393"/>
      <c r="AW97" s="393"/>
      <c r="AX97" s="393"/>
      <c r="AY97" s="393"/>
      <c r="AZ97" s="393"/>
      <c r="BA97" s="393"/>
      <c r="BB97" s="393"/>
      <c r="BC97" s="393"/>
      <c r="BD97" s="393"/>
      <c r="BE97" s="393"/>
      <c r="BF97" s="393"/>
      <c r="BG97" s="393"/>
      <c r="BH97" s="393"/>
      <c r="BI97" s="393"/>
      <c r="BJ97" s="393"/>
      <c r="BK97" s="393"/>
      <c r="BL97" s="393"/>
      <c r="BM97" s="393"/>
      <c r="BN97" s="393"/>
      <c r="BO97" s="393"/>
      <c r="BP97" s="393"/>
      <c r="BQ97" s="393"/>
      <c r="BR97" s="393"/>
      <c r="BS97" s="393"/>
      <c r="BT97" s="393"/>
      <c r="BU97" s="393"/>
      <c r="BV97" s="393"/>
      <c r="BW97" s="393"/>
      <c r="BX97" s="393"/>
      <c r="BY97" s="393"/>
      <c r="BZ97" s="393"/>
      <c r="CA97" s="393"/>
      <c r="CB97" s="393"/>
      <c r="CC97" s="393"/>
      <c r="CD97" s="393"/>
      <c r="CE97" s="393"/>
      <c r="CF97" s="393"/>
      <c r="CG97" s="393"/>
      <c r="CH97" s="393"/>
      <c r="CI97" s="393"/>
      <c r="CJ97" s="393"/>
      <c r="CK97" s="393"/>
      <c r="CL97" s="393"/>
      <c r="CM97" s="393"/>
      <c r="CN97" s="393"/>
      <c r="CO97" s="393"/>
      <c r="CP97" s="393"/>
      <c r="CQ97" s="393"/>
      <c r="CR97" s="393"/>
      <c r="CS97" s="393"/>
      <c r="CT97" s="393"/>
      <c r="CU97" s="393"/>
      <c r="CV97" s="393"/>
      <c r="CW97" s="393"/>
      <c r="CX97" s="393"/>
      <c r="CY97" s="393"/>
      <c r="CZ97" s="393"/>
      <c r="DA97" s="393"/>
      <c r="DB97" s="393"/>
      <c r="DC97" s="393"/>
      <c r="DD97" s="393"/>
      <c r="DE97" s="393"/>
      <c r="DF97" s="393"/>
      <c r="DG97" s="393"/>
      <c r="DH97" s="393"/>
      <c r="DI97" s="393"/>
      <c r="DJ97" s="393"/>
      <c r="DK97" s="393"/>
      <c r="DL97" s="393"/>
      <c r="DM97" s="393"/>
      <c r="DN97" s="393"/>
      <c r="DO97" s="393"/>
      <c r="DP97" s="393"/>
      <c r="DQ97" s="393"/>
      <c r="DR97" s="393"/>
      <c r="DS97" s="393"/>
      <c r="DT97" s="393"/>
      <c r="DU97" s="393"/>
      <c r="DV97" s="393"/>
      <c r="DW97" s="393"/>
      <c r="DX97" s="393"/>
      <c r="DY97" s="393"/>
      <c r="DZ97" s="393"/>
      <c r="EA97" s="393"/>
      <c r="EB97" s="393"/>
      <c r="EC97" s="393"/>
      <c r="ED97" s="393"/>
      <c r="EE97" s="393"/>
      <c r="EF97" s="393"/>
      <c r="EG97" s="393"/>
      <c r="EH97" s="393"/>
      <c r="EI97" s="393"/>
      <c r="EJ97" s="393"/>
      <c r="EK97" s="393"/>
      <c r="EL97" s="393"/>
      <c r="EM97" s="393"/>
      <c r="EN97" s="393"/>
      <c r="EO97" s="393"/>
      <c r="EP97" s="393"/>
      <c r="EQ97" s="393"/>
      <c r="ER97" s="393"/>
      <c r="ES97" s="393"/>
      <c r="ET97" s="393"/>
      <c r="EU97" s="393"/>
      <c r="EV97" s="393"/>
      <c r="EW97" s="393"/>
      <c r="EX97" s="393"/>
      <c r="EY97" s="393"/>
      <c r="EZ97" s="393"/>
      <c r="FA97" s="393"/>
      <c r="FB97" s="393"/>
      <c r="FC97" s="393"/>
      <c r="FD97" s="393"/>
      <c r="FE97" s="393"/>
      <c r="FF97" s="393"/>
      <c r="FG97" s="393"/>
      <c r="FH97" s="393"/>
      <c r="FI97" s="393"/>
      <c r="FJ97" s="393"/>
      <c r="FK97" s="393"/>
      <c r="FL97" s="393"/>
      <c r="FM97" s="393"/>
      <c r="FN97" s="393"/>
      <c r="FO97" s="393"/>
      <c r="FP97" s="393"/>
      <c r="FQ97" s="393"/>
      <c r="FR97" s="393"/>
      <c r="FS97" s="393"/>
      <c r="FT97" s="393"/>
      <c r="FU97" s="393"/>
      <c r="FV97" s="393"/>
      <c r="FW97" s="393"/>
      <c r="FX97" s="393"/>
      <c r="FY97" s="393"/>
      <c r="FZ97" s="393"/>
      <c r="GA97" s="393"/>
      <c r="GB97" s="393"/>
      <c r="GC97" s="393"/>
      <c r="GD97" s="393"/>
      <c r="GE97" s="393"/>
      <c r="GF97" s="393"/>
      <c r="GG97" s="393"/>
      <c r="GH97" s="393"/>
      <c r="GI97" s="393"/>
      <c r="GJ97" s="393"/>
      <c r="GK97" s="393"/>
      <c r="GL97" s="393"/>
      <c r="GM97" s="393"/>
      <c r="GN97" s="393"/>
      <c r="GO97" s="393"/>
      <c r="GP97" s="393"/>
      <c r="GQ97" s="393"/>
      <c r="GR97" s="393"/>
      <c r="GS97" s="393"/>
      <c r="GT97" s="393"/>
      <c r="GU97" s="393"/>
      <c r="GV97" s="393"/>
      <c r="GW97" s="393"/>
      <c r="GX97" s="393"/>
      <c r="GY97" s="393"/>
      <c r="GZ97" s="393"/>
      <c r="HA97" s="393"/>
      <c r="HB97" s="393"/>
      <c r="HC97" s="393"/>
      <c r="HD97" s="393"/>
    </row>
    <row r="98" spans="2:212" x14ac:dyDescent="0.2">
      <c r="B98" s="33"/>
      <c r="C98" s="33"/>
      <c r="D98" s="33"/>
      <c r="H98" s="38"/>
      <c r="Y98" s="393"/>
      <c r="Z98" s="393"/>
      <c r="AA98" s="393"/>
      <c r="AB98" s="393"/>
      <c r="AC98" s="393"/>
      <c r="AD98" s="393"/>
      <c r="AE98" s="393"/>
      <c r="AF98" s="393"/>
      <c r="AG98" s="393"/>
      <c r="AH98" s="393"/>
      <c r="AI98" s="393"/>
      <c r="AJ98" s="393"/>
      <c r="AK98" s="393"/>
      <c r="AL98" s="393"/>
      <c r="AM98" s="393"/>
      <c r="AN98" s="393"/>
      <c r="AO98" s="393"/>
      <c r="AP98" s="393"/>
      <c r="AQ98" s="393"/>
      <c r="AR98" s="393"/>
      <c r="AS98" s="393"/>
      <c r="AT98" s="393"/>
      <c r="AU98" s="393"/>
      <c r="AV98" s="393"/>
      <c r="AW98" s="393"/>
      <c r="AX98" s="393"/>
      <c r="AY98" s="393"/>
      <c r="AZ98" s="393"/>
      <c r="BA98" s="393"/>
      <c r="BB98" s="393"/>
      <c r="BC98" s="393"/>
      <c r="BD98" s="393"/>
      <c r="BE98" s="393"/>
      <c r="BF98" s="393"/>
      <c r="BG98" s="393"/>
      <c r="BH98" s="393"/>
      <c r="BI98" s="393"/>
      <c r="BJ98" s="393"/>
      <c r="BK98" s="393"/>
      <c r="BL98" s="393"/>
      <c r="BM98" s="393"/>
      <c r="BN98" s="393"/>
      <c r="BO98" s="393"/>
      <c r="BP98" s="393"/>
      <c r="BQ98" s="393"/>
      <c r="BR98" s="393"/>
      <c r="BS98" s="393"/>
      <c r="BT98" s="393"/>
      <c r="BU98" s="393"/>
      <c r="BV98" s="393"/>
      <c r="BW98" s="393"/>
      <c r="BX98" s="393"/>
      <c r="BY98" s="393"/>
      <c r="BZ98" s="393"/>
      <c r="CA98" s="393"/>
      <c r="CB98" s="393"/>
      <c r="CC98" s="393"/>
      <c r="CD98" s="393"/>
      <c r="CE98" s="393"/>
      <c r="CF98" s="393"/>
      <c r="CG98" s="393"/>
      <c r="CH98" s="393"/>
      <c r="CI98" s="393"/>
      <c r="CJ98" s="393"/>
      <c r="CK98" s="393"/>
      <c r="CL98" s="393"/>
      <c r="CM98" s="393"/>
      <c r="CN98" s="393"/>
      <c r="CO98" s="393"/>
      <c r="CP98" s="393"/>
      <c r="CQ98" s="393"/>
      <c r="CR98" s="393"/>
      <c r="CS98" s="393"/>
      <c r="CT98" s="393"/>
      <c r="CU98" s="393"/>
      <c r="CV98" s="393"/>
      <c r="CW98" s="393"/>
      <c r="CX98" s="393"/>
      <c r="CY98" s="393"/>
      <c r="CZ98" s="393"/>
      <c r="DA98" s="393"/>
      <c r="DB98" s="393"/>
      <c r="DC98" s="393"/>
      <c r="DD98" s="393"/>
      <c r="DE98" s="393"/>
      <c r="DF98" s="393"/>
      <c r="DG98" s="393"/>
      <c r="DH98" s="393"/>
      <c r="DI98" s="393"/>
      <c r="DJ98" s="393"/>
      <c r="DK98" s="393"/>
      <c r="DL98" s="393"/>
      <c r="DM98" s="393"/>
      <c r="DN98" s="393"/>
      <c r="DO98" s="393"/>
      <c r="DP98" s="393"/>
      <c r="DQ98" s="393"/>
      <c r="DR98" s="393"/>
      <c r="DS98" s="393"/>
      <c r="DT98" s="393"/>
      <c r="DU98" s="393"/>
      <c r="DV98" s="393"/>
      <c r="DW98" s="393"/>
      <c r="DX98" s="393"/>
      <c r="DY98" s="393"/>
      <c r="DZ98" s="393"/>
      <c r="EA98" s="393"/>
      <c r="EB98" s="393"/>
      <c r="EC98" s="393"/>
      <c r="ED98" s="393"/>
      <c r="EE98" s="393"/>
      <c r="EF98" s="393"/>
      <c r="EG98" s="393"/>
      <c r="EH98" s="393"/>
      <c r="EI98" s="393"/>
      <c r="EJ98" s="393"/>
      <c r="EK98" s="393"/>
      <c r="EL98" s="393"/>
      <c r="EM98" s="393"/>
      <c r="EN98" s="393"/>
      <c r="EO98" s="393"/>
      <c r="EP98" s="393"/>
      <c r="EQ98" s="393"/>
      <c r="ER98" s="393"/>
      <c r="ES98" s="393"/>
      <c r="ET98" s="393"/>
      <c r="EU98" s="393"/>
      <c r="EV98" s="393"/>
      <c r="EW98" s="393"/>
      <c r="EX98" s="393"/>
      <c r="EY98" s="393"/>
      <c r="EZ98" s="393"/>
      <c r="FA98" s="393"/>
      <c r="FB98" s="393"/>
      <c r="FC98" s="393"/>
      <c r="FD98" s="393"/>
      <c r="FE98" s="393"/>
      <c r="FF98" s="393"/>
      <c r="FG98" s="393"/>
      <c r="FH98" s="393"/>
      <c r="FI98" s="393"/>
      <c r="FJ98" s="393"/>
      <c r="FK98" s="393"/>
      <c r="FL98" s="393"/>
      <c r="FM98" s="393"/>
      <c r="FN98" s="393"/>
      <c r="FO98" s="393"/>
      <c r="FP98" s="393"/>
      <c r="FQ98" s="393"/>
      <c r="FR98" s="393"/>
      <c r="FS98" s="393"/>
      <c r="FT98" s="393"/>
      <c r="FU98" s="393"/>
      <c r="FV98" s="393"/>
      <c r="FW98" s="393"/>
      <c r="FX98" s="393"/>
      <c r="FY98" s="393"/>
      <c r="FZ98" s="393"/>
      <c r="GA98" s="393"/>
      <c r="GB98" s="393"/>
      <c r="GC98" s="393"/>
      <c r="GD98" s="393"/>
      <c r="GE98" s="393"/>
      <c r="GF98" s="393"/>
      <c r="GG98" s="393"/>
      <c r="GH98" s="393"/>
      <c r="GI98" s="393"/>
      <c r="GJ98" s="393"/>
      <c r="GK98" s="393"/>
      <c r="GL98" s="393"/>
      <c r="GM98" s="393"/>
      <c r="GN98" s="393"/>
      <c r="GO98" s="393"/>
      <c r="GP98" s="393"/>
      <c r="GQ98" s="393"/>
      <c r="GR98" s="393"/>
      <c r="GS98" s="393"/>
      <c r="GT98" s="393"/>
      <c r="GU98" s="393"/>
      <c r="GV98" s="393"/>
      <c r="GW98" s="393"/>
      <c r="GX98" s="393"/>
      <c r="GY98" s="393"/>
      <c r="GZ98" s="393"/>
      <c r="HA98" s="393"/>
      <c r="HB98" s="393"/>
      <c r="HC98" s="393"/>
      <c r="HD98" s="393"/>
    </row>
    <row r="99" spans="2:212" x14ac:dyDescent="0.2">
      <c r="B99" s="33"/>
      <c r="C99" s="33"/>
      <c r="D99" s="33"/>
      <c r="H99" s="38"/>
      <c r="Y99" s="393"/>
      <c r="Z99" s="393"/>
      <c r="AA99" s="393"/>
      <c r="AB99" s="393"/>
      <c r="AC99" s="393"/>
      <c r="AD99" s="393"/>
      <c r="AE99" s="393"/>
      <c r="AF99" s="393"/>
      <c r="AG99" s="393"/>
      <c r="AH99" s="393"/>
      <c r="AI99" s="393"/>
      <c r="AJ99" s="393"/>
      <c r="AK99" s="393"/>
      <c r="AL99" s="393"/>
      <c r="AM99" s="393"/>
      <c r="AN99" s="393"/>
      <c r="AO99" s="393"/>
      <c r="AP99" s="393"/>
      <c r="AQ99" s="393"/>
      <c r="AR99" s="393"/>
      <c r="AS99" s="393"/>
      <c r="AT99" s="393"/>
      <c r="AU99" s="393"/>
      <c r="AV99" s="393"/>
      <c r="AW99" s="393"/>
      <c r="AX99" s="393"/>
      <c r="AY99" s="393"/>
      <c r="AZ99" s="393"/>
      <c r="BA99" s="393"/>
      <c r="BB99" s="393"/>
      <c r="BC99" s="393"/>
      <c r="BD99" s="393"/>
      <c r="BE99" s="393"/>
      <c r="BF99" s="393"/>
      <c r="BG99" s="393"/>
      <c r="BH99" s="393"/>
      <c r="BI99" s="393"/>
      <c r="BJ99" s="393"/>
      <c r="BK99" s="393"/>
      <c r="BL99" s="393"/>
      <c r="BM99" s="393"/>
      <c r="BN99" s="393"/>
      <c r="BO99" s="393"/>
      <c r="BP99" s="393"/>
      <c r="BQ99" s="393"/>
      <c r="BR99" s="393"/>
      <c r="BS99" s="393"/>
      <c r="BT99" s="393"/>
      <c r="BU99" s="393"/>
      <c r="BV99" s="393"/>
      <c r="BW99" s="393"/>
      <c r="BX99" s="393"/>
      <c r="BY99" s="393"/>
      <c r="BZ99" s="393"/>
      <c r="CA99" s="393"/>
      <c r="CB99" s="393"/>
      <c r="CC99" s="393"/>
      <c r="CD99" s="393"/>
      <c r="CE99" s="393"/>
      <c r="CF99" s="393"/>
      <c r="CG99" s="393"/>
      <c r="CH99" s="393"/>
      <c r="CI99" s="393"/>
      <c r="CJ99" s="393"/>
      <c r="CK99" s="393"/>
      <c r="CL99" s="393"/>
      <c r="CM99" s="393"/>
      <c r="CN99" s="393"/>
      <c r="CO99" s="393"/>
      <c r="CP99" s="393"/>
      <c r="CQ99" s="393"/>
      <c r="CR99" s="393"/>
      <c r="CS99" s="393"/>
      <c r="CT99" s="393"/>
      <c r="CU99" s="393"/>
      <c r="CV99" s="393"/>
      <c r="CW99" s="393"/>
      <c r="CX99" s="393"/>
      <c r="CY99" s="393"/>
      <c r="CZ99" s="393"/>
      <c r="DA99" s="393"/>
      <c r="DB99" s="393"/>
      <c r="DC99" s="393"/>
      <c r="DD99" s="393"/>
      <c r="DE99" s="393"/>
      <c r="DF99" s="393"/>
      <c r="DG99" s="393"/>
      <c r="DH99" s="393"/>
      <c r="DI99" s="393"/>
      <c r="DJ99" s="393"/>
      <c r="DK99" s="393"/>
      <c r="DL99" s="393"/>
      <c r="DM99" s="393"/>
      <c r="DN99" s="393"/>
      <c r="DO99" s="393"/>
      <c r="DP99" s="393"/>
      <c r="DQ99" s="393"/>
      <c r="DR99" s="393"/>
      <c r="DS99" s="393"/>
      <c r="DT99" s="393"/>
      <c r="DU99" s="393"/>
      <c r="DV99" s="393"/>
      <c r="DW99" s="393"/>
      <c r="DX99" s="393"/>
      <c r="DY99" s="393"/>
      <c r="DZ99" s="393"/>
      <c r="EA99" s="393"/>
      <c r="EB99" s="393"/>
      <c r="EC99" s="393"/>
      <c r="ED99" s="393"/>
      <c r="EE99" s="393"/>
      <c r="EF99" s="393"/>
      <c r="EG99" s="393"/>
      <c r="EH99" s="393"/>
      <c r="EI99" s="393"/>
      <c r="EJ99" s="393"/>
      <c r="EK99" s="393"/>
      <c r="EL99" s="393"/>
      <c r="EM99" s="393"/>
      <c r="EN99" s="393"/>
      <c r="EO99" s="393"/>
      <c r="EP99" s="393"/>
      <c r="EQ99" s="393"/>
      <c r="ER99" s="393"/>
      <c r="ES99" s="393"/>
      <c r="ET99" s="393"/>
      <c r="EU99" s="393"/>
      <c r="EV99" s="393"/>
      <c r="EW99" s="393"/>
      <c r="EX99" s="393"/>
      <c r="EY99" s="393"/>
      <c r="EZ99" s="393"/>
      <c r="FA99" s="393"/>
      <c r="FB99" s="393"/>
      <c r="FC99" s="393"/>
      <c r="FD99" s="393"/>
      <c r="FE99" s="393"/>
      <c r="FF99" s="393"/>
      <c r="FG99" s="393"/>
      <c r="FH99" s="393"/>
      <c r="FI99" s="393"/>
      <c r="FJ99" s="393"/>
      <c r="FK99" s="393"/>
      <c r="FL99" s="393"/>
      <c r="FM99" s="393"/>
      <c r="FN99" s="393"/>
      <c r="FO99" s="393"/>
      <c r="FP99" s="393"/>
      <c r="FQ99" s="393"/>
      <c r="FR99" s="393"/>
      <c r="FS99" s="393"/>
      <c r="FT99" s="393"/>
      <c r="FU99" s="393"/>
      <c r="FV99" s="393"/>
      <c r="FW99" s="393"/>
      <c r="FX99" s="393"/>
      <c r="FY99" s="393"/>
      <c r="FZ99" s="393"/>
      <c r="GA99" s="393"/>
      <c r="GB99" s="393"/>
      <c r="GC99" s="393"/>
      <c r="GD99" s="393"/>
      <c r="GE99" s="393"/>
      <c r="GF99" s="393"/>
      <c r="GG99" s="393"/>
      <c r="GH99" s="393"/>
      <c r="GI99" s="393"/>
      <c r="GJ99" s="393"/>
      <c r="GK99" s="393"/>
      <c r="GL99" s="393"/>
      <c r="GM99" s="393"/>
      <c r="GN99" s="393"/>
      <c r="GO99" s="393"/>
      <c r="GP99" s="393"/>
      <c r="GQ99" s="393"/>
      <c r="GR99" s="393"/>
      <c r="GS99" s="393"/>
      <c r="GT99" s="393"/>
      <c r="GU99" s="393"/>
      <c r="GV99" s="393"/>
      <c r="GW99" s="393"/>
      <c r="GX99" s="393"/>
      <c r="GY99" s="393"/>
      <c r="GZ99" s="393"/>
      <c r="HA99" s="393"/>
      <c r="HB99" s="393"/>
      <c r="HC99" s="393"/>
      <c r="HD99" s="393"/>
    </row>
    <row r="100" spans="2:212" x14ac:dyDescent="0.2">
      <c r="B100" s="33"/>
      <c r="C100" s="33"/>
      <c r="D100" s="33"/>
      <c r="H100" s="38"/>
      <c r="Y100" s="393"/>
      <c r="Z100" s="393"/>
      <c r="AA100" s="393"/>
      <c r="AB100" s="393"/>
      <c r="AC100" s="393"/>
      <c r="AD100" s="393"/>
      <c r="AE100" s="393"/>
      <c r="AF100" s="393"/>
      <c r="AG100" s="393"/>
      <c r="AH100" s="393"/>
      <c r="AI100" s="393"/>
      <c r="AJ100" s="393"/>
      <c r="AK100" s="393"/>
      <c r="AL100" s="393"/>
      <c r="AM100" s="393"/>
      <c r="AN100" s="393"/>
      <c r="AO100" s="393"/>
      <c r="AP100" s="393"/>
      <c r="AQ100" s="393"/>
      <c r="AR100" s="393"/>
      <c r="AS100" s="393"/>
      <c r="AT100" s="393"/>
      <c r="AU100" s="393"/>
      <c r="AV100" s="393"/>
      <c r="AW100" s="393"/>
      <c r="AX100" s="393"/>
      <c r="AY100" s="393"/>
      <c r="AZ100" s="393"/>
      <c r="BA100" s="393"/>
      <c r="BB100" s="393"/>
      <c r="BC100" s="393"/>
      <c r="BD100" s="393"/>
      <c r="BE100" s="393"/>
      <c r="BF100" s="393"/>
      <c r="BG100" s="393"/>
      <c r="BH100" s="393"/>
      <c r="BI100" s="393"/>
      <c r="BJ100" s="393"/>
      <c r="BK100" s="393"/>
      <c r="BL100" s="393"/>
      <c r="BM100" s="393"/>
      <c r="BN100" s="393"/>
      <c r="BO100" s="393"/>
      <c r="BP100" s="393"/>
      <c r="BQ100" s="393"/>
      <c r="BR100" s="393"/>
      <c r="BS100" s="393"/>
      <c r="BT100" s="393"/>
      <c r="BU100" s="393"/>
      <c r="BV100" s="393"/>
      <c r="BW100" s="393"/>
      <c r="BX100" s="393"/>
      <c r="BY100" s="393"/>
      <c r="BZ100" s="393"/>
      <c r="CA100" s="393"/>
      <c r="CB100" s="393"/>
      <c r="CC100" s="393"/>
      <c r="CD100" s="393"/>
      <c r="CE100" s="393"/>
      <c r="CF100" s="393"/>
      <c r="CG100" s="393"/>
      <c r="CH100" s="393"/>
      <c r="CI100" s="393"/>
      <c r="CJ100" s="393"/>
      <c r="CK100" s="393"/>
      <c r="CL100" s="393"/>
      <c r="CM100" s="393"/>
      <c r="CN100" s="393"/>
      <c r="CO100" s="393"/>
      <c r="CP100" s="393"/>
      <c r="CQ100" s="393"/>
      <c r="CR100" s="393"/>
      <c r="CS100" s="393"/>
      <c r="CT100" s="393"/>
      <c r="CU100" s="393"/>
      <c r="CV100" s="393"/>
      <c r="CW100" s="393"/>
      <c r="CX100" s="393"/>
      <c r="CY100" s="393"/>
      <c r="CZ100" s="393"/>
      <c r="DA100" s="393"/>
      <c r="DB100" s="393"/>
      <c r="DC100" s="393"/>
      <c r="DD100" s="393"/>
      <c r="DE100" s="393"/>
      <c r="DF100" s="393"/>
      <c r="DG100" s="393"/>
      <c r="DH100" s="393"/>
      <c r="DI100" s="393"/>
      <c r="DJ100" s="393"/>
      <c r="DK100" s="393"/>
      <c r="DL100" s="393"/>
      <c r="DM100" s="393"/>
      <c r="DN100" s="393"/>
      <c r="DO100" s="393"/>
      <c r="DP100" s="393"/>
      <c r="DQ100" s="393"/>
      <c r="DR100" s="393"/>
      <c r="DS100" s="393"/>
      <c r="DT100" s="393"/>
      <c r="DU100" s="393"/>
      <c r="DV100" s="393"/>
      <c r="DW100" s="393"/>
      <c r="DX100" s="393"/>
      <c r="DY100" s="393"/>
      <c r="DZ100" s="393"/>
      <c r="EA100" s="393"/>
      <c r="EB100" s="393"/>
      <c r="EC100" s="393"/>
      <c r="ED100" s="393"/>
      <c r="EE100" s="393"/>
      <c r="EF100" s="393"/>
      <c r="EG100" s="393"/>
      <c r="EH100" s="393"/>
      <c r="EI100" s="393"/>
      <c r="EJ100" s="393"/>
      <c r="EK100" s="393"/>
      <c r="EL100" s="393"/>
      <c r="EM100" s="393"/>
      <c r="EN100" s="393"/>
      <c r="EO100" s="393"/>
      <c r="EP100" s="393"/>
      <c r="EQ100" s="393"/>
      <c r="ER100" s="393"/>
      <c r="ES100" s="393"/>
      <c r="ET100" s="393"/>
      <c r="EU100" s="393"/>
      <c r="EV100" s="393"/>
      <c r="EW100" s="393"/>
      <c r="EX100" s="393"/>
      <c r="EY100" s="393"/>
      <c r="EZ100" s="393"/>
      <c r="FA100" s="393"/>
      <c r="FB100" s="393"/>
      <c r="FC100" s="393"/>
      <c r="FD100" s="393"/>
      <c r="FE100" s="393"/>
      <c r="FF100" s="393"/>
      <c r="FG100" s="393"/>
      <c r="FH100" s="393"/>
      <c r="FI100" s="393"/>
      <c r="FJ100" s="393"/>
      <c r="FK100" s="393"/>
      <c r="FL100" s="393"/>
      <c r="FM100" s="393"/>
      <c r="FN100" s="393"/>
      <c r="FO100" s="393"/>
      <c r="FP100" s="393"/>
      <c r="FQ100" s="393"/>
      <c r="FR100" s="393"/>
      <c r="FS100" s="393"/>
      <c r="FT100" s="393"/>
      <c r="FU100" s="393"/>
      <c r="FV100" s="393"/>
      <c r="FW100" s="393"/>
      <c r="FX100" s="393"/>
      <c r="FY100" s="393"/>
      <c r="FZ100" s="393"/>
      <c r="GA100" s="393"/>
      <c r="GB100" s="393"/>
      <c r="GC100" s="393"/>
      <c r="GD100" s="393"/>
      <c r="GE100" s="393"/>
      <c r="GF100" s="393"/>
      <c r="GG100" s="393"/>
      <c r="GH100" s="393"/>
      <c r="GI100" s="393"/>
      <c r="GJ100" s="393"/>
      <c r="GK100" s="393"/>
      <c r="GL100" s="393"/>
      <c r="GM100" s="393"/>
      <c r="GN100" s="393"/>
      <c r="GO100" s="393"/>
      <c r="GP100" s="393"/>
      <c r="GQ100" s="393"/>
      <c r="GR100" s="393"/>
      <c r="GS100" s="393"/>
      <c r="GT100" s="393"/>
      <c r="GU100" s="393"/>
      <c r="GV100" s="393"/>
      <c r="GW100" s="393"/>
      <c r="GX100" s="393"/>
      <c r="GY100" s="393"/>
      <c r="GZ100" s="393"/>
      <c r="HA100" s="393"/>
      <c r="HB100" s="393"/>
      <c r="HC100" s="393"/>
      <c r="HD100" s="393"/>
    </row>
    <row r="101" spans="2:212" x14ac:dyDescent="0.2">
      <c r="B101" s="33"/>
      <c r="C101" s="33"/>
      <c r="D101" s="33"/>
      <c r="H101" s="38"/>
    </row>
    <row r="102" spans="2:212" x14ac:dyDescent="0.2">
      <c r="B102" s="33"/>
      <c r="C102" s="33"/>
      <c r="D102" s="33"/>
      <c r="H102" s="38"/>
    </row>
    <row r="103" spans="2:212" x14ac:dyDescent="0.2">
      <c r="B103" s="33"/>
      <c r="C103" s="33"/>
      <c r="D103" s="33"/>
      <c r="H103" s="38"/>
    </row>
    <row r="104" spans="2:212" x14ac:dyDescent="0.2">
      <c r="B104" s="33"/>
      <c r="C104" s="33"/>
      <c r="D104" s="33"/>
      <c r="H104" s="38"/>
    </row>
    <row r="105" spans="2:212" x14ac:dyDescent="0.2">
      <c r="B105" s="33"/>
      <c r="C105" s="33"/>
      <c r="D105" s="33"/>
      <c r="H105" s="38"/>
    </row>
    <row r="106" spans="2:212" x14ac:dyDescent="0.2">
      <c r="B106" s="33"/>
      <c r="C106" s="33"/>
      <c r="D106" s="33"/>
      <c r="H106" s="38"/>
    </row>
    <row r="107" spans="2:212" x14ac:dyDescent="0.2">
      <c r="B107" s="33"/>
      <c r="C107" s="33"/>
      <c r="D107" s="33"/>
      <c r="H107" s="38"/>
    </row>
    <row r="108" spans="2:212" x14ac:dyDescent="0.2">
      <c r="B108" s="33"/>
      <c r="C108" s="33"/>
      <c r="D108" s="33"/>
      <c r="H108" s="38"/>
    </row>
    <row r="109" spans="2:212" x14ac:dyDescent="0.2">
      <c r="B109" s="33"/>
      <c r="C109" s="33"/>
      <c r="D109" s="33"/>
      <c r="H109" s="38"/>
    </row>
    <row r="110" spans="2:212" x14ac:dyDescent="0.2">
      <c r="B110" s="33"/>
      <c r="C110" s="33"/>
      <c r="D110" s="33"/>
      <c r="H110" s="38"/>
    </row>
    <row r="111" spans="2:212" x14ac:dyDescent="0.2">
      <c r="B111" s="33"/>
      <c r="C111" s="33"/>
      <c r="D111" s="33"/>
      <c r="H111" s="38"/>
    </row>
    <row r="112" spans="2:212" x14ac:dyDescent="0.2">
      <c r="B112" s="33"/>
      <c r="C112" s="33"/>
      <c r="D112" s="33"/>
      <c r="H112" s="38"/>
    </row>
    <row r="113" spans="2:8" x14ac:dyDescent="0.2">
      <c r="B113" s="33"/>
      <c r="C113" s="33"/>
      <c r="D113" s="33"/>
      <c r="H113" s="38"/>
    </row>
    <row r="114" spans="2:8" x14ac:dyDescent="0.2">
      <c r="B114" s="33"/>
      <c r="C114" s="33"/>
      <c r="D114" s="33"/>
      <c r="H114" s="38"/>
    </row>
    <row r="115" spans="2:8" x14ac:dyDescent="0.2">
      <c r="B115" s="33"/>
      <c r="C115" s="33"/>
      <c r="D115" s="33"/>
      <c r="H115" s="38"/>
    </row>
    <row r="116" spans="2:8" x14ac:dyDescent="0.2">
      <c r="B116" s="33"/>
      <c r="C116" s="33"/>
      <c r="D116" s="33"/>
      <c r="H116" s="38"/>
    </row>
    <row r="117" spans="2:8" x14ac:dyDescent="0.2">
      <c r="B117" s="33"/>
      <c r="C117" s="33"/>
      <c r="D117" s="33"/>
      <c r="H117" s="38"/>
    </row>
    <row r="118" spans="2:8" x14ac:dyDescent="0.2">
      <c r="B118" s="33"/>
      <c r="C118" s="33"/>
      <c r="D118" s="33"/>
      <c r="H118" s="38"/>
    </row>
    <row r="119" spans="2:8" x14ac:dyDescent="0.2">
      <c r="B119" s="33"/>
      <c r="C119" s="33"/>
      <c r="D119" s="33"/>
      <c r="H119" s="38"/>
    </row>
    <row r="120" spans="2:8" x14ac:dyDescent="0.2">
      <c r="B120" s="33"/>
      <c r="C120" s="33"/>
      <c r="D120" s="33"/>
      <c r="H120" s="38"/>
    </row>
    <row r="121" spans="2:8" x14ac:dyDescent="0.2">
      <c r="B121" s="33"/>
      <c r="C121" s="33"/>
      <c r="D121" s="33"/>
      <c r="H121" s="38"/>
    </row>
    <row r="122" spans="2:8" x14ac:dyDescent="0.2">
      <c r="B122" s="33"/>
      <c r="C122" s="33"/>
      <c r="D122" s="33"/>
      <c r="H122" s="38"/>
    </row>
    <row r="123" spans="2:8" x14ac:dyDescent="0.2">
      <c r="B123" s="33"/>
      <c r="C123" s="33"/>
      <c r="D123" s="33"/>
      <c r="H123" s="38"/>
    </row>
    <row r="124" spans="2:8" x14ac:dyDescent="0.2">
      <c r="B124" s="33"/>
      <c r="C124" s="33"/>
      <c r="D124" s="33"/>
      <c r="H124" s="38"/>
    </row>
    <row r="125" spans="2:8" x14ac:dyDescent="0.2">
      <c r="B125" s="33"/>
      <c r="C125" s="33"/>
      <c r="D125" s="33"/>
      <c r="H125" s="38"/>
    </row>
    <row r="126" spans="2:8" x14ac:dyDescent="0.2">
      <c r="B126" s="33"/>
      <c r="C126" s="33"/>
      <c r="D126" s="33"/>
      <c r="H126" s="38"/>
    </row>
    <row r="127" spans="2:8" x14ac:dyDescent="0.2">
      <c r="B127" s="33"/>
      <c r="C127" s="33"/>
      <c r="D127" s="33"/>
      <c r="H127" s="38"/>
    </row>
    <row r="128" spans="2:8" x14ac:dyDescent="0.2">
      <c r="B128" s="33"/>
      <c r="C128" s="33"/>
      <c r="D128" s="33"/>
      <c r="H128" s="38"/>
    </row>
    <row r="129" spans="2:8" x14ac:dyDescent="0.2">
      <c r="B129" s="33"/>
      <c r="C129" s="33"/>
      <c r="D129" s="33"/>
      <c r="H129" s="38"/>
    </row>
    <row r="130" spans="2:8" x14ac:dyDescent="0.2">
      <c r="B130" s="33"/>
      <c r="C130" s="33"/>
      <c r="D130" s="33"/>
      <c r="H130" s="38"/>
    </row>
    <row r="131" spans="2:8" x14ac:dyDescent="0.2">
      <c r="B131" s="33"/>
      <c r="C131" s="33"/>
      <c r="D131" s="33"/>
      <c r="H131" s="38"/>
    </row>
    <row r="132" spans="2:8" x14ac:dyDescent="0.2">
      <c r="B132" s="33"/>
      <c r="C132" s="33"/>
      <c r="D132" s="33"/>
      <c r="H132" s="38"/>
    </row>
    <row r="133" spans="2:8" x14ac:dyDescent="0.2">
      <c r="B133" s="33"/>
      <c r="C133" s="33"/>
      <c r="D133" s="33"/>
      <c r="H133" s="38"/>
    </row>
    <row r="134" spans="2:8" x14ac:dyDescent="0.2">
      <c r="B134" s="33"/>
      <c r="C134" s="33"/>
      <c r="D134" s="33"/>
      <c r="H134" s="38"/>
    </row>
    <row r="135" spans="2:8" x14ac:dyDescent="0.2">
      <c r="B135" s="33"/>
      <c r="C135" s="33"/>
      <c r="D135" s="33"/>
      <c r="H135" s="38"/>
    </row>
    <row r="136" spans="2:8" x14ac:dyDescent="0.2">
      <c r="B136" s="33"/>
      <c r="C136" s="33"/>
      <c r="D136" s="33"/>
      <c r="H136" s="38"/>
    </row>
    <row r="137" spans="2:8" x14ac:dyDescent="0.2">
      <c r="B137" s="33"/>
      <c r="C137" s="33"/>
      <c r="D137" s="33"/>
      <c r="H137" s="38"/>
    </row>
    <row r="138" spans="2:8" x14ac:dyDescent="0.2">
      <c r="B138" s="33"/>
      <c r="C138" s="33"/>
      <c r="D138" s="33"/>
      <c r="H138" s="38"/>
    </row>
    <row r="139" spans="2:8" x14ac:dyDescent="0.2">
      <c r="B139" s="33"/>
      <c r="C139" s="33"/>
      <c r="D139" s="33"/>
      <c r="H139" s="38"/>
    </row>
    <row r="140" spans="2:8" x14ac:dyDescent="0.2">
      <c r="B140" s="33"/>
      <c r="C140" s="33"/>
      <c r="D140" s="33"/>
      <c r="H140" s="38"/>
    </row>
    <row r="141" spans="2:8" x14ac:dyDescent="0.2">
      <c r="B141" s="33"/>
      <c r="C141" s="33"/>
      <c r="D141" s="33"/>
      <c r="H141" s="38"/>
    </row>
    <row r="142" spans="2:8" x14ac:dyDescent="0.2">
      <c r="B142" s="33"/>
      <c r="C142" s="33"/>
      <c r="D142" s="33"/>
      <c r="H142" s="38"/>
    </row>
    <row r="143" spans="2:8" x14ac:dyDescent="0.2">
      <c r="B143" s="33"/>
      <c r="C143" s="33"/>
      <c r="D143" s="33"/>
      <c r="H143" s="38"/>
    </row>
    <row r="144" spans="2:8" x14ac:dyDescent="0.2">
      <c r="B144" s="33"/>
      <c r="C144" s="33"/>
      <c r="D144" s="33"/>
      <c r="H144" s="38"/>
    </row>
    <row r="145" spans="2:8" x14ac:dyDescent="0.2">
      <c r="B145" s="33"/>
      <c r="C145" s="33"/>
      <c r="D145" s="33"/>
      <c r="H145" s="38"/>
    </row>
    <row r="146" spans="2:8" x14ac:dyDescent="0.2">
      <c r="B146" s="33"/>
      <c r="C146" s="33"/>
      <c r="D146" s="33"/>
      <c r="H146" s="38"/>
    </row>
    <row r="147" spans="2:8" x14ac:dyDescent="0.2">
      <c r="B147" s="33"/>
      <c r="C147" s="33"/>
      <c r="D147" s="33"/>
      <c r="H147" s="38"/>
    </row>
    <row r="148" spans="2:8" x14ac:dyDescent="0.2">
      <c r="B148" s="33"/>
      <c r="C148" s="33"/>
      <c r="D148" s="33"/>
      <c r="H148" s="38"/>
    </row>
    <row r="149" spans="2:8" x14ac:dyDescent="0.2">
      <c r="B149" s="33"/>
      <c r="C149" s="33"/>
      <c r="D149" s="33"/>
      <c r="H149" s="38"/>
    </row>
    <row r="150" spans="2:8" x14ac:dyDescent="0.2">
      <c r="B150" s="33"/>
      <c r="C150" s="33"/>
      <c r="D150" s="33"/>
      <c r="H150" s="38"/>
    </row>
    <row r="151" spans="2:8" x14ac:dyDescent="0.2">
      <c r="B151" s="33"/>
      <c r="C151" s="33"/>
      <c r="D151" s="33"/>
      <c r="H151" s="38"/>
    </row>
    <row r="152" spans="2:8" x14ac:dyDescent="0.2">
      <c r="B152" s="33"/>
      <c r="C152" s="33"/>
      <c r="D152" s="33"/>
      <c r="H152" s="38"/>
    </row>
    <row r="153" spans="2:8" x14ac:dyDescent="0.2">
      <c r="B153" s="33"/>
      <c r="C153" s="33"/>
      <c r="D153" s="33"/>
      <c r="H153" s="38"/>
    </row>
    <row r="154" spans="2:8" x14ac:dyDescent="0.2">
      <c r="B154" s="33"/>
      <c r="C154" s="33"/>
      <c r="D154" s="33"/>
      <c r="H154" s="38"/>
    </row>
    <row r="155" spans="2:8" x14ac:dyDescent="0.2">
      <c r="B155" s="33"/>
      <c r="C155" s="33"/>
      <c r="D155" s="33"/>
      <c r="H155" s="38"/>
    </row>
    <row r="156" spans="2:8" x14ac:dyDescent="0.2">
      <c r="B156" s="33"/>
      <c r="C156" s="33"/>
      <c r="D156" s="33"/>
      <c r="H156" s="38"/>
    </row>
    <row r="157" spans="2:8" x14ac:dyDescent="0.2">
      <c r="B157" s="33"/>
      <c r="C157" s="33"/>
      <c r="D157" s="33"/>
      <c r="H157" s="38"/>
    </row>
    <row r="158" spans="2:8" x14ac:dyDescent="0.2">
      <c r="B158" s="33"/>
      <c r="C158" s="33"/>
      <c r="D158" s="33"/>
      <c r="H158" s="38"/>
    </row>
    <row r="159" spans="2:8" x14ac:dyDescent="0.2">
      <c r="B159" s="33"/>
      <c r="C159" s="33"/>
      <c r="D159" s="33"/>
      <c r="H159" s="38"/>
    </row>
    <row r="160" spans="2:8" x14ac:dyDescent="0.2">
      <c r="B160" s="33"/>
      <c r="C160" s="33"/>
      <c r="D160" s="33"/>
      <c r="H160" s="38"/>
    </row>
    <row r="161" spans="2:8" x14ac:dyDescent="0.2">
      <c r="B161" s="33"/>
      <c r="C161" s="33"/>
      <c r="D161" s="33"/>
      <c r="H161" s="38"/>
    </row>
    <row r="162" spans="2:8" x14ac:dyDescent="0.2">
      <c r="B162" s="33"/>
      <c r="C162" s="33"/>
      <c r="D162" s="33"/>
      <c r="H162" s="38"/>
    </row>
    <row r="163" spans="2:8" x14ac:dyDescent="0.2">
      <c r="B163" s="33"/>
      <c r="C163" s="33"/>
      <c r="D163" s="33"/>
      <c r="H163" s="38"/>
    </row>
    <row r="164" spans="2:8" x14ac:dyDescent="0.2">
      <c r="B164" s="33"/>
      <c r="C164" s="33"/>
      <c r="D164" s="33"/>
      <c r="H164" s="38"/>
    </row>
    <row r="165" spans="2:8" x14ac:dyDescent="0.2">
      <c r="B165" s="33"/>
      <c r="C165" s="33"/>
      <c r="D165" s="33"/>
      <c r="H165" s="38"/>
    </row>
    <row r="166" spans="2:8" x14ac:dyDescent="0.2">
      <c r="B166" s="33"/>
      <c r="C166" s="33"/>
      <c r="D166" s="33"/>
      <c r="H166" s="38"/>
    </row>
    <row r="167" spans="2:8" x14ac:dyDescent="0.2">
      <c r="B167" s="33"/>
      <c r="C167" s="33"/>
      <c r="D167" s="33"/>
      <c r="H167" s="38"/>
    </row>
    <row r="168" spans="2:8" x14ac:dyDescent="0.2">
      <c r="B168" s="33"/>
      <c r="C168" s="33"/>
      <c r="D168" s="33"/>
      <c r="H168" s="38"/>
    </row>
    <row r="169" spans="2:8" x14ac:dyDescent="0.2">
      <c r="B169" s="33"/>
      <c r="C169" s="33"/>
      <c r="D169" s="33"/>
      <c r="H169" s="38"/>
    </row>
    <row r="170" spans="2:8" x14ac:dyDescent="0.2">
      <c r="B170" s="33"/>
      <c r="C170" s="33"/>
      <c r="D170" s="33"/>
      <c r="H170" s="38"/>
    </row>
    <row r="171" spans="2:8" x14ac:dyDescent="0.2">
      <c r="B171" s="33"/>
      <c r="C171" s="33"/>
      <c r="D171" s="33"/>
      <c r="H171" s="38"/>
    </row>
    <row r="172" spans="2:8" x14ac:dyDescent="0.2">
      <c r="B172" s="33"/>
      <c r="C172" s="33"/>
      <c r="D172" s="33"/>
      <c r="H172" s="38"/>
    </row>
    <row r="173" spans="2:8" x14ac:dyDescent="0.2">
      <c r="B173" s="33"/>
      <c r="C173" s="33"/>
      <c r="D173" s="33"/>
      <c r="H173" s="38"/>
    </row>
    <row r="174" spans="2:8" x14ac:dyDescent="0.2">
      <c r="B174" s="33"/>
      <c r="C174" s="33"/>
      <c r="D174" s="33"/>
      <c r="H174" s="38"/>
    </row>
    <row r="175" spans="2:8" x14ac:dyDescent="0.2">
      <c r="B175" s="33"/>
      <c r="C175" s="33"/>
      <c r="D175" s="33"/>
      <c r="H175" s="38"/>
    </row>
    <row r="176" spans="2:8" x14ac:dyDescent="0.2">
      <c r="B176" s="33"/>
      <c r="C176" s="33"/>
      <c r="D176" s="33"/>
      <c r="H176" s="38"/>
    </row>
    <row r="177" spans="2:8" x14ac:dyDescent="0.2">
      <c r="B177" s="33"/>
      <c r="C177" s="33"/>
      <c r="D177" s="33"/>
      <c r="H177" s="38"/>
    </row>
    <row r="178" spans="2:8" x14ac:dyDescent="0.2">
      <c r="B178" s="33"/>
      <c r="C178" s="33"/>
      <c r="D178" s="33"/>
      <c r="H178" s="38"/>
    </row>
    <row r="179" spans="2:8" x14ac:dyDescent="0.2">
      <c r="B179" s="33"/>
      <c r="C179" s="33"/>
      <c r="D179" s="33"/>
      <c r="H179" s="38"/>
    </row>
    <row r="180" spans="2:8" x14ac:dyDescent="0.2">
      <c r="B180" s="33"/>
      <c r="C180" s="33"/>
      <c r="D180" s="33"/>
      <c r="H180" s="38"/>
    </row>
    <row r="181" spans="2:8" x14ac:dyDescent="0.2">
      <c r="B181" s="33"/>
      <c r="C181" s="33"/>
      <c r="D181" s="33"/>
      <c r="H181" s="38"/>
    </row>
    <row r="182" spans="2:8" x14ac:dyDescent="0.2">
      <c r="B182" s="33"/>
      <c r="C182" s="33"/>
      <c r="D182" s="33"/>
      <c r="H182" s="38"/>
    </row>
    <row r="183" spans="2:8" x14ac:dyDescent="0.2">
      <c r="B183" s="33"/>
      <c r="C183" s="33"/>
      <c r="D183" s="33"/>
      <c r="H183" s="38"/>
    </row>
    <row r="184" spans="2:8" x14ac:dyDescent="0.2">
      <c r="B184" s="33"/>
      <c r="C184" s="33"/>
      <c r="D184" s="33"/>
      <c r="H184" s="38"/>
    </row>
    <row r="185" spans="2:8" x14ac:dyDescent="0.2">
      <c r="B185" s="33"/>
      <c r="C185" s="33"/>
      <c r="D185" s="33"/>
      <c r="H185" s="38"/>
    </row>
    <row r="186" spans="2:8" x14ac:dyDescent="0.2">
      <c r="B186" s="33"/>
      <c r="C186" s="33"/>
      <c r="D186" s="33"/>
      <c r="H186" s="38"/>
    </row>
    <row r="187" spans="2:8" x14ac:dyDescent="0.2">
      <c r="B187" s="33"/>
      <c r="C187" s="33"/>
      <c r="D187" s="33"/>
      <c r="H187" s="38"/>
    </row>
    <row r="188" spans="2:8" x14ac:dyDescent="0.2">
      <c r="B188" s="33"/>
      <c r="C188" s="33"/>
      <c r="D188" s="33"/>
      <c r="H188" s="38"/>
    </row>
    <row r="189" spans="2:8" x14ac:dyDescent="0.2">
      <c r="B189" s="33"/>
      <c r="C189" s="33"/>
      <c r="D189" s="33"/>
      <c r="H189" s="38"/>
    </row>
    <row r="190" spans="2:8" x14ac:dyDescent="0.2">
      <c r="B190" s="33"/>
      <c r="C190" s="33"/>
      <c r="D190" s="33"/>
      <c r="H190" s="38"/>
    </row>
    <row r="191" spans="2:8" x14ac:dyDescent="0.2">
      <c r="B191" s="33"/>
      <c r="C191" s="33"/>
      <c r="D191" s="33"/>
      <c r="H191" s="38"/>
    </row>
    <row r="192" spans="2:8" x14ac:dyDescent="0.2">
      <c r="B192" s="33"/>
      <c r="C192" s="33"/>
      <c r="D192" s="33"/>
      <c r="H192" s="38"/>
    </row>
    <row r="193" spans="2:8" x14ac:dyDescent="0.2">
      <c r="B193" s="33"/>
      <c r="C193" s="33"/>
      <c r="D193" s="33"/>
      <c r="H193" s="38"/>
    </row>
    <row r="194" spans="2:8" x14ac:dyDescent="0.2">
      <c r="B194" s="33"/>
      <c r="C194" s="33"/>
      <c r="D194" s="33"/>
      <c r="H194" s="38"/>
    </row>
    <row r="195" spans="2:8" x14ac:dyDescent="0.2">
      <c r="B195" s="33"/>
      <c r="C195" s="33"/>
      <c r="D195" s="33"/>
      <c r="H195" s="38"/>
    </row>
    <row r="196" spans="2:8" x14ac:dyDescent="0.2">
      <c r="B196" s="33"/>
      <c r="C196" s="33"/>
      <c r="D196" s="33"/>
      <c r="H196" s="38"/>
    </row>
    <row r="197" spans="2:8" x14ac:dyDescent="0.2">
      <c r="B197" s="33"/>
      <c r="C197" s="33"/>
      <c r="D197" s="33"/>
      <c r="H197" s="38"/>
    </row>
    <row r="198" spans="2:8" x14ac:dyDescent="0.2">
      <c r="B198" s="33"/>
      <c r="C198" s="33"/>
      <c r="D198" s="33"/>
      <c r="H198" s="38"/>
    </row>
    <row r="199" spans="2:8" x14ac:dyDescent="0.2">
      <c r="B199" s="33"/>
      <c r="C199" s="33"/>
      <c r="D199" s="33"/>
      <c r="H199" s="38"/>
    </row>
    <row r="200" spans="2:8" x14ac:dyDescent="0.2">
      <c r="B200" s="33"/>
      <c r="C200" s="33"/>
      <c r="D200" s="33"/>
      <c r="H200" s="38"/>
    </row>
    <row r="201" spans="2:8" x14ac:dyDescent="0.2">
      <c r="B201" s="33"/>
      <c r="C201" s="33"/>
      <c r="D201" s="33"/>
      <c r="H201" s="38"/>
    </row>
    <row r="202" spans="2:8" x14ac:dyDescent="0.2">
      <c r="B202" s="33"/>
      <c r="C202" s="33"/>
      <c r="D202" s="33"/>
      <c r="H202" s="38"/>
    </row>
  </sheetData>
  <sheetProtection algorithmName="SHA-512" hashValue="AGOEsK7qMyeMyeAGQx4/+Pp6egsH+NT6/9lQ/GkIpHaTkX98XMEScK09SwFIVS6XpYo2Mzm/LCdWq0RYEJjcTQ==" saltValue="dvKTguSTGceoV0U39gVjZQ==" spinCount="100000" sheet="1" objects="1" scenarios="1" selectLockedCells="1"/>
  <autoFilter ref="A1:X36"/>
  <customSheetViews>
    <customSheetView guid="{DDB149D1-98B3-4233-B23A-7A407F4FB8C1}" showGridLines="0" fitToPage="1" showAutoFilter="1" hiddenColumns="1">
      <pane xSplit="9" ySplit="1" topLeftCell="K2" activePane="bottomRight" state="frozen"/>
      <selection pane="bottomRight" activeCell="L36" sqref="L36"/>
      <pageMargins left="0.51181102362204722" right="0.11811023622047245" top="0.55118110236220474" bottom="0.55118110236220474" header="0.31496062992125984" footer="0.31496062992125984"/>
      <pageSetup paperSize="8" scale="51" fitToHeight="0" orientation="landscape" r:id="rId1"/>
      <headerFooter alignWithMargins="0">
        <oddHeader>&amp;L&amp;9Prioritätenliste Investitionsplanung 2022 - 2025&amp;C&amp;"Arial,Fett"&amp;11Kategorie 1&amp;R&amp;9Unabweisbare Investitionsauszahlungen wegen Gesetz, Verträgen, begonnene Großmaßnahmen</oddHeader>
        <oddFooter>&amp;L&amp;9Version vom &amp;D&amp;C&amp;9alle Werte in EUR&amp;R&amp;9Seite &amp;P von &amp;N</oddFooter>
      </headerFooter>
      <autoFilter ref="A1:X36"/>
    </customSheetView>
    <customSheetView guid="{BA740DD0-A8D6-4FF1-911F-75E2817B4FB3}" fitToPage="1" hiddenColumns="1" showRuler="0" topLeftCell="B1">
      <pane ySplit="1" topLeftCell="A29" activePane="bottomLeft" state="frozenSplit"/>
      <selection pane="bottomLeft" activeCell="P40" sqref="P40"/>
      <pageMargins left="0.7" right="0.7" top="0.78740157499999996" bottom="0.78740157499999996" header="0.3" footer="0.3"/>
      <pageSetup paperSize="8" fitToHeight="0" orientation="landscape"/>
      <headerFooter alignWithMargins="0">
        <oddHeader>&amp;L&amp;9Prioritätenliste Investitionsplanung 2013 - 2016&amp;C&amp;9Kategorie 0&amp;R&amp;9Unabweisbare Investitionsauszahlungen wegen Gesetz, Verträgen, begonnene Großmaßnahmen</oddHeader>
        <oddFooter>&amp;L&amp;9Version vom &amp;D&amp;C&amp;9alle Werte in EUR&amp;R&amp;9Seite &amp;P von &amp;N</oddFooter>
      </headerFooter>
    </customSheetView>
  </customSheetViews>
  <mergeCells count="1">
    <mergeCell ref="A43:B43"/>
  </mergeCells>
  <phoneticPr fontId="18" type="noConversion"/>
  <conditionalFormatting sqref="U3:V34">
    <cfRule type="cellIs" dxfId="1192" priority="380" operator="lessThan">
      <formula>0</formula>
    </cfRule>
    <cfRule type="cellIs" dxfId="1191" priority="381" operator="greaterThan">
      <formula>0</formula>
    </cfRule>
    <cfRule type="cellIs" dxfId="1190" priority="382" operator="equal">
      <formula>0</formula>
    </cfRule>
  </conditionalFormatting>
  <conditionalFormatting sqref="U2:V2">
    <cfRule type="cellIs" dxfId="1189" priority="374" operator="lessThan">
      <formula>0</formula>
    </cfRule>
    <cfRule type="cellIs" dxfId="1188" priority="375" operator="greaterThan">
      <formula>0</formula>
    </cfRule>
    <cfRule type="cellIs" dxfId="1187" priority="376" operator="equal">
      <formula>0</formula>
    </cfRule>
  </conditionalFormatting>
  <conditionalFormatting sqref="L3:L4 K3:K15 K21:K34 J2:M2 O2 Q2 S2">
    <cfRule type="expression" dxfId="1186" priority="21627">
      <formula>ISBLANK(J2:X35)</formula>
    </cfRule>
  </conditionalFormatting>
  <conditionalFormatting sqref="D2">
    <cfRule type="expression" dxfId="1185" priority="21631">
      <formula>ISBLANK(D2:V35)</formula>
    </cfRule>
  </conditionalFormatting>
  <conditionalFormatting sqref="G6:I6">
    <cfRule type="expression" dxfId="1184" priority="21633">
      <formula>ISBLANK(G6:V42)</formula>
    </cfRule>
  </conditionalFormatting>
  <conditionalFormatting sqref="D6">
    <cfRule type="expression" dxfId="1183" priority="21637">
      <formula>ISBLANK(D6:V42)</formula>
    </cfRule>
  </conditionalFormatting>
  <conditionalFormatting sqref="L33:L34">
    <cfRule type="expression" dxfId="1182" priority="21639">
      <formula>ISBLANK(L33:Z47)</formula>
    </cfRule>
  </conditionalFormatting>
  <conditionalFormatting sqref="D5">
    <cfRule type="expression" dxfId="1181" priority="21643">
      <formula>ISBLANK(D5:V42)</formula>
    </cfRule>
  </conditionalFormatting>
  <conditionalFormatting sqref="G3:I3">
    <cfRule type="expression" dxfId="1180" priority="21644">
      <formula>ISBLANK(G3:V37)</formula>
    </cfRule>
  </conditionalFormatting>
  <conditionalFormatting sqref="D3">
    <cfRule type="expression" dxfId="1179" priority="21649">
      <formula>ISBLANK(D3:V37)</formula>
    </cfRule>
  </conditionalFormatting>
  <conditionalFormatting sqref="G5:I5">
    <cfRule type="expression" dxfId="1178" priority="23938">
      <formula>ISBLANK(G5:V42)</formula>
    </cfRule>
  </conditionalFormatting>
  <conditionalFormatting sqref="E2:F2">
    <cfRule type="expression" dxfId="1177" priority="33619">
      <formula>ISBLANK(E2:U35)</formula>
    </cfRule>
  </conditionalFormatting>
  <conditionalFormatting sqref="E6:F6">
    <cfRule type="expression" dxfId="1176" priority="33620">
      <formula>ISBLANK(E6:U42)</formula>
    </cfRule>
  </conditionalFormatting>
  <conditionalFormatting sqref="E3:F3 C9:D10 C7:F8 F9:F11 E8:E10">
    <cfRule type="expression" dxfId="1175" priority="33621">
      <formula>ISBLANK(C3:S37)</formula>
    </cfRule>
  </conditionalFormatting>
  <conditionalFormatting sqref="E5:F5">
    <cfRule type="expression" dxfId="1174" priority="33625">
      <formula>ISBLANK(E5:U42)</formula>
    </cfRule>
  </conditionalFormatting>
  <conditionalFormatting sqref="K17:K20">
    <cfRule type="expression" dxfId="1173" priority="46343">
      <formula>ISBLANK(K17:Y49)</formula>
    </cfRule>
  </conditionalFormatting>
  <conditionalFormatting sqref="L5:L8">
    <cfRule type="expression" dxfId="1172" priority="46345">
      <formula>ISBLANK(L5:Z43)</formula>
    </cfRule>
  </conditionalFormatting>
  <conditionalFormatting sqref="D15">
    <cfRule type="expression" dxfId="1171" priority="41">
      <formula>ISBLANK(D15:V48)</formula>
    </cfRule>
  </conditionalFormatting>
  <conditionalFormatting sqref="G4">
    <cfRule type="expression" dxfId="1170" priority="40">
      <formula>ISBLANK(G4:V38)</formula>
    </cfRule>
  </conditionalFormatting>
  <conditionalFormatting sqref="G7">
    <cfRule type="expression" dxfId="1169" priority="39">
      <formula>ISBLANK(G7:V41)</formula>
    </cfRule>
  </conditionalFormatting>
  <conditionalFormatting sqref="C11">
    <cfRule type="expression" dxfId="1168" priority="38">
      <formula>ISBLANK(C11:S45)</formula>
    </cfRule>
  </conditionalFormatting>
  <conditionalFormatting sqref="G8">
    <cfRule type="expression" dxfId="1167" priority="37">
      <formula>ISBLANK(G8:W42)</formula>
    </cfRule>
  </conditionalFormatting>
  <conditionalFormatting sqref="G4:G11 G25:G26">
    <cfRule type="expression" dxfId="1166" priority="36">
      <formula>ISBLANK(G4:W38)</formula>
    </cfRule>
  </conditionalFormatting>
  <conditionalFormatting sqref="A2:C2">
    <cfRule type="expression" dxfId="1165" priority="47191">
      <formula>ISBLANK(A2:T35)</formula>
    </cfRule>
  </conditionalFormatting>
  <conditionalFormatting sqref="A6:C6">
    <cfRule type="expression" dxfId="1164" priority="47192">
      <formula>ISBLANK(A6:T42)</formula>
    </cfRule>
  </conditionalFormatting>
  <conditionalFormatting sqref="A5:C5">
    <cfRule type="expression" dxfId="1163" priority="47193">
      <formula>ISBLANK(A5:T42)</formula>
    </cfRule>
  </conditionalFormatting>
  <conditionalFormatting sqref="A3:C3">
    <cfRule type="expression" dxfId="1162" priority="47194">
      <formula>ISBLANK(A3:T37)</formula>
    </cfRule>
  </conditionalFormatting>
  <conditionalFormatting sqref="G2:I2">
    <cfRule type="expression" dxfId="1161" priority="47883">
      <formula>ISBLANK(G2:V35)</formula>
    </cfRule>
  </conditionalFormatting>
  <conditionalFormatting sqref="M6 J6 O6 Q6 S6">
    <cfRule type="expression" dxfId="1160" priority="47886">
      <formula>ISBLANK(J6:X42)</formula>
    </cfRule>
  </conditionalFormatting>
  <conditionalFormatting sqref="M3 J3 O3 Q3 S3">
    <cfRule type="expression" dxfId="1159" priority="47889">
      <formula>ISBLANK(J3:X37)</formula>
    </cfRule>
  </conditionalFormatting>
  <conditionalFormatting sqref="J5 M5 O5 Q5 S5">
    <cfRule type="expression" dxfId="1158" priority="47893">
      <formula>ISBLANK(J5:X42)</formula>
    </cfRule>
  </conditionalFormatting>
  <conditionalFormatting sqref="N2">
    <cfRule type="expression" dxfId="1157" priority="8">
      <formula>ISBLANK(N2:AB47)</formula>
    </cfRule>
  </conditionalFormatting>
  <conditionalFormatting sqref="N3:N34">
    <cfRule type="expression" dxfId="1156" priority="7">
      <formula>ISBLANK(N3:AB48)</formula>
    </cfRule>
  </conditionalFormatting>
  <conditionalFormatting sqref="P2">
    <cfRule type="expression" dxfId="1155" priority="6">
      <formula>ISBLANK(P2:AD47)</formula>
    </cfRule>
  </conditionalFormatting>
  <conditionalFormatting sqref="P3:P34">
    <cfRule type="expression" dxfId="1154" priority="5">
      <formula>ISBLANK(P3:AD48)</formula>
    </cfRule>
  </conditionalFormatting>
  <conditionalFormatting sqref="R2">
    <cfRule type="expression" dxfId="1153" priority="4">
      <formula>ISBLANK(R2:AF47)</formula>
    </cfRule>
  </conditionalFormatting>
  <conditionalFormatting sqref="R3:R34">
    <cfRule type="expression" dxfId="1152" priority="3">
      <formula>ISBLANK(R3:AF48)</formula>
    </cfRule>
  </conditionalFormatting>
  <conditionalFormatting sqref="T2">
    <cfRule type="expression" dxfId="1151" priority="2">
      <formula>ISBLANK(T2:AH47)</formula>
    </cfRule>
  </conditionalFormatting>
  <conditionalFormatting sqref="T3:T34">
    <cfRule type="expression" dxfId="1150" priority="1">
      <formula>ISBLANK(T3:AH48)</formula>
    </cfRule>
  </conditionalFormatting>
  <pageMargins left="0.51181102362204722" right="0.11811023622047245" top="0.55118110236220474" bottom="0.55118110236220474" header="0.31496062992125984" footer="0.31496062992125984"/>
  <pageSetup paperSize="8" scale="51" fitToHeight="0" orientation="landscape" r:id="rId2"/>
  <headerFooter alignWithMargins="0">
    <oddHeader>&amp;L&amp;9Prioritätenliste Investitionsplanung 2022 - 2025&amp;C&amp;"Arial,Fett"&amp;11Kategorie 1&amp;R&amp;9Unabweisbare Investitionsauszahlungen wegen Gesetz, Verträgen, begonnene Großmaßnahmen</oddHeader>
    <oddFooter>&amp;L&amp;9Version vom &amp;D&amp;C&amp;9alle Werte in EUR&amp;R&amp;9Seite &amp;P von &amp;N</oddFooter>
  </headerFooter>
  <extLst>
    <ext xmlns:x14="http://schemas.microsoft.com/office/spreadsheetml/2009/9/main" uri="{78C0D931-6437-407d-A8EE-F0AAD7539E65}">
      <x14:conditionalFormattings>
        <x14:conditionalFormatting xmlns:xm="http://schemas.microsoft.com/office/excel/2006/main">
          <x14:cfRule type="expression" priority="20182" id="{47F14772-6F01-4CFA-ACBC-766CCFEAC902}">
            <xm:f>ISBLANK('Kat 2'!I36:X51)</xm:f>
            <x14:dxf>
              <fill>
                <patternFill>
                  <bgColor theme="5" tint="0.39994506668294322"/>
                </patternFill>
              </fill>
            </x14:dxf>
          </x14:cfRule>
          <xm:sqref>H4:I4</xm:sqref>
        </x14:conditionalFormatting>
        <x14:conditionalFormatting xmlns:xm="http://schemas.microsoft.com/office/excel/2006/main">
          <x14:cfRule type="expression" priority="329" id="{34E3AB16-52A0-4724-8EB7-4C3FD3392BD3}">
            <xm:f>ISBLANK('Kat 3'!O10:AA91)</xm:f>
            <x14:dxf>
              <fill>
                <patternFill>
                  <bgColor theme="5" tint="0.39994506668294322"/>
                </patternFill>
              </fill>
            </x14:dxf>
          </x14:cfRule>
          <xm:sqref>M31</xm:sqref>
        </x14:conditionalFormatting>
        <x14:conditionalFormatting xmlns:xm="http://schemas.microsoft.com/office/excel/2006/main">
          <x14:cfRule type="expression" priority="330" id="{C41B5407-5000-4AB8-A0C5-1C146B18AF91}">
            <xm:f>ISBLANK('Kat 3'!S10:AB91)</xm:f>
            <x14:dxf>
              <fill>
                <patternFill>
                  <bgColor theme="5" tint="0.39994506668294322"/>
                </patternFill>
              </fill>
            </x14:dxf>
          </x14:cfRule>
          <xm:sqref>Q31</xm:sqref>
        </x14:conditionalFormatting>
        <x14:conditionalFormatting xmlns:xm="http://schemas.microsoft.com/office/excel/2006/main">
          <x14:cfRule type="expression" priority="308" id="{08AB4323-2BD4-4CFC-8819-5879AD8108DD}">
            <xm:f>ISBLANK('Kat 3'!S10:AB87)</xm:f>
            <x14:dxf>
              <fill>
                <patternFill>
                  <bgColor theme="5" tint="0.39994506668294322"/>
                </patternFill>
              </fill>
            </x14:dxf>
          </x14:cfRule>
          <xm:sqref>Q30</xm:sqref>
        </x14:conditionalFormatting>
        <x14:conditionalFormatting xmlns:xm="http://schemas.microsoft.com/office/excel/2006/main">
          <x14:cfRule type="expression" priority="311" id="{3C4087F5-748B-4E3C-95F1-36EA413F6698}">
            <xm:f>ISBLANK('Kat 3'!O10:AA87)</xm:f>
            <x14:dxf>
              <fill>
                <patternFill>
                  <bgColor theme="5" tint="0.39994506668294322"/>
                </patternFill>
              </fill>
            </x14:dxf>
          </x14:cfRule>
          <xm:sqref>M30</xm:sqref>
        </x14:conditionalFormatting>
        <x14:conditionalFormatting xmlns:xm="http://schemas.microsoft.com/office/excel/2006/main">
          <x14:cfRule type="expression" priority="299" id="{1B49AE37-8041-40A2-BA8F-77A4728DF6F3}">
            <xm:f>ISBLANK('Kat 3'!O10:AA92)</xm:f>
            <x14:dxf>
              <fill>
                <patternFill>
                  <bgColor theme="5" tint="0.39994506668294322"/>
                </patternFill>
              </fill>
            </x14:dxf>
          </x14:cfRule>
          <xm:sqref>M29</xm:sqref>
        </x14:conditionalFormatting>
        <x14:conditionalFormatting xmlns:xm="http://schemas.microsoft.com/office/excel/2006/main">
          <x14:cfRule type="expression" priority="300" id="{0EEA4423-5252-41C6-9E03-399AA6FE10AB}">
            <xm:f>ISBLANK('Kat 3'!S10:AB92)</xm:f>
            <x14:dxf>
              <fill>
                <patternFill>
                  <bgColor theme="5" tint="0.39994506668294322"/>
                </patternFill>
              </fill>
            </x14:dxf>
          </x14:cfRule>
          <xm:sqref>Q29</xm:sqref>
        </x14:conditionalFormatting>
        <x14:conditionalFormatting xmlns:xm="http://schemas.microsoft.com/office/excel/2006/main">
          <x14:cfRule type="expression" priority="24530" id="{164C3069-320D-4A31-A667-D04856EF056E}">
            <xm:f>ISBLANK('Kat 3'!S10:AB93)</xm:f>
            <x14:dxf>
              <fill>
                <patternFill>
                  <bgColor theme="5" tint="0.39994506668294322"/>
                </patternFill>
              </fill>
            </x14:dxf>
          </x14:cfRule>
          <xm:sqref>Q32</xm:sqref>
        </x14:conditionalFormatting>
        <x14:conditionalFormatting xmlns:xm="http://schemas.microsoft.com/office/excel/2006/main">
          <x14:cfRule type="expression" priority="24533" id="{150909F2-6DA2-4C1F-ADD0-C42BDB6F9E26}">
            <xm:f>ISBLANK('Kat 3'!O10:AA93)</xm:f>
            <x14:dxf>
              <fill>
                <patternFill>
                  <bgColor theme="5" tint="0.39994506668294322"/>
                </patternFill>
              </fill>
            </x14:dxf>
          </x14:cfRule>
          <xm:sqref>M32</xm:sqref>
        </x14:conditionalFormatting>
        <x14:conditionalFormatting xmlns:xm="http://schemas.microsoft.com/office/excel/2006/main">
          <x14:cfRule type="expression" priority="270" id="{17A26EC8-41AA-41FF-8DAC-7007A63D0DEA}">
            <xm:f>ISBLANK('Kat 3'!S11:AB94)</xm:f>
            <x14:dxf>
              <fill>
                <patternFill>
                  <bgColor theme="5" tint="0.39994506668294322"/>
                </patternFill>
              </fill>
            </x14:dxf>
          </x14:cfRule>
          <xm:sqref>Q27</xm:sqref>
        </x14:conditionalFormatting>
        <x14:conditionalFormatting xmlns:xm="http://schemas.microsoft.com/office/excel/2006/main">
          <x14:cfRule type="expression" priority="276" id="{F9812EFD-60E9-45DC-9C49-03CA0CA77859}">
            <xm:f>ISBLANK('Kat 3'!O11:AA94)</xm:f>
            <x14:dxf>
              <fill>
                <patternFill>
                  <bgColor theme="5" tint="0.39994506668294322"/>
                </patternFill>
              </fill>
            </x14:dxf>
          </x14:cfRule>
          <xm:sqref>M27</xm:sqref>
        </x14:conditionalFormatting>
        <x14:conditionalFormatting xmlns:xm="http://schemas.microsoft.com/office/excel/2006/main">
          <x14:cfRule type="expression" priority="253" id="{658EF822-13BF-40AB-A77E-031492E619DC}">
            <xm:f>ISBLANK('Kat 3'!O6:AA88)</xm:f>
            <x14:dxf>
              <fill>
                <patternFill>
                  <bgColor theme="5" tint="0.39994506668294322"/>
                </patternFill>
              </fill>
            </x14:dxf>
          </x14:cfRule>
          <xm:sqref>M26</xm:sqref>
        </x14:conditionalFormatting>
        <x14:conditionalFormatting xmlns:xm="http://schemas.microsoft.com/office/excel/2006/main">
          <x14:cfRule type="expression" priority="258" id="{B5A1C390-1F15-419A-9D96-A71EBA7ACF77}">
            <xm:f>ISBLANK('Kat 3'!S6:AB88)</xm:f>
            <x14:dxf>
              <fill>
                <patternFill>
                  <bgColor theme="5" tint="0.39994506668294322"/>
                </patternFill>
              </fill>
            </x14:dxf>
          </x14:cfRule>
          <xm:sqref>Q26</xm:sqref>
        </x14:conditionalFormatting>
        <x14:conditionalFormatting xmlns:xm="http://schemas.microsoft.com/office/excel/2006/main">
          <x14:cfRule type="expression" priority="242" id="{996EE9A2-379C-4E75-9103-5F2C0BC00AA3}">
            <xm:f>ISBLANK('Kat 3'!S11:AB102)</xm:f>
            <x14:dxf>
              <fill>
                <patternFill>
                  <bgColor theme="5" tint="0.39994506668294322"/>
                </patternFill>
              </fill>
            </x14:dxf>
          </x14:cfRule>
          <xm:sqref>Q9</xm:sqref>
        </x14:conditionalFormatting>
        <x14:conditionalFormatting xmlns:xm="http://schemas.microsoft.com/office/excel/2006/main">
          <x14:cfRule type="expression" priority="247" id="{AE33F28B-9733-4A87-BAB9-70C2723930FF}">
            <xm:f>ISBLANK('Kat 3'!O11:AA102)</xm:f>
            <x14:dxf>
              <fill>
                <patternFill>
                  <bgColor theme="5" tint="0.39994506668294322"/>
                </patternFill>
              </fill>
            </x14:dxf>
          </x14:cfRule>
          <xm:sqref>M9</xm:sqref>
        </x14:conditionalFormatting>
        <x14:conditionalFormatting xmlns:xm="http://schemas.microsoft.com/office/excel/2006/main">
          <x14:cfRule type="expression" priority="229" id="{01A0CA08-A03D-4F04-8F59-FA97092E7578}">
            <xm:f>ISBLANK('Kat 3'!S12:AB83)</xm:f>
            <x14:dxf>
              <fill>
                <patternFill>
                  <bgColor theme="5" tint="0.39994506668294322"/>
                </patternFill>
              </fill>
            </x14:dxf>
          </x14:cfRule>
          <xm:sqref>Q25</xm:sqref>
        </x14:conditionalFormatting>
        <x14:conditionalFormatting xmlns:xm="http://schemas.microsoft.com/office/excel/2006/main">
          <x14:cfRule type="expression" priority="230" id="{6A1ACC19-B43C-49FF-9198-3D7146F84B63}">
            <xm:f>ISBLANK('Kat 3'!O12:AA83)</xm:f>
            <x14:dxf>
              <fill>
                <patternFill>
                  <bgColor theme="5" tint="0.39994506668294322"/>
                </patternFill>
              </fill>
            </x14:dxf>
          </x14:cfRule>
          <xm:sqref>M25</xm:sqref>
        </x14:conditionalFormatting>
        <x14:conditionalFormatting xmlns:xm="http://schemas.microsoft.com/office/excel/2006/main">
          <x14:cfRule type="expression" priority="232" id="{75490D7B-A4E4-4B1D-86EA-5E13FEE03632}">
            <xm:f>ISBLANK('Kat 3'!G12:X83)</xm:f>
            <x14:dxf>
              <fill>
                <patternFill>
                  <bgColor theme="5" tint="0.39994506668294322"/>
                </patternFill>
              </fill>
            </x14:dxf>
          </x14:cfRule>
          <xm:sqref>F25</xm:sqref>
        </x14:conditionalFormatting>
        <x14:conditionalFormatting xmlns:xm="http://schemas.microsoft.com/office/excel/2006/main">
          <x14:cfRule type="expression" priority="217" id="{A3570AB3-E16D-4F50-BEF9-8B548DBEDA57}">
            <xm:f>ISBLANK('Kat 3'!S12:AB93)</xm:f>
            <x14:dxf>
              <fill>
                <patternFill>
                  <bgColor theme="5" tint="0.39994506668294322"/>
                </patternFill>
              </fill>
            </x14:dxf>
          </x14:cfRule>
          <xm:sqref>Q10</xm:sqref>
        </x14:conditionalFormatting>
        <x14:conditionalFormatting xmlns:xm="http://schemas.microsoft.com/office/excel/2006/main">
          <x14:cfRule type="expression" priority="219" id="{AE3CABC0-5569-48D1-9B52-C50D4C4A78ED}">
            <xm:f>ISBLANK('Kat 3'!O12:AA93)</xm:f>
            <x14:dxf>
              <fill>
                <patternFill>
                  <bgColor theme="5" tint="0.39994506668294322"/>
                </patternFill>
              </fill>
            </x14:dxf>
          </x14:cfRule>
          <xm:sqref>M10</xm:sqref>
        </x14:conditionalFormatting>
        <x14:conditionalFormatting xmlns:xm="http://schemas.microsoft.com/office/excel/2006/main">
          <x14:cfRule type="expression" priority="26303" id="{DB352E79-CC91-4219-98D6-3DF9DE22010A}">
            <xm:f>ISBLANK('Kat 3'!B10:V87)</xm:f>
            <x14:dxf>
              <fill>
                <patternFill>
                  <bgColor theme="5" tint="0.39994506668294322"/>
                </patternFill>
              </fill>
            </x14:dxf>
          </x14:cfRule>
          <xm:sqref>A30:B30</xm:sqref>
        </x14:conditionalFormatting>
        <x14:conditionalFormatting xmlns:xm="http://schemas.microsoft.com/office/excel/2006/main">
          <x14:cfRule type="expression" priority="26305" id="{1AC36643-DBD0-46D9-9FAB-66EBA744F4FB}">
            <xm:f>ISBLANK('Kat 3'!I10:Y88)</xm:f>
            <x14:dxf>
              <fill>
                <patternFill>
                  <bgColor theme="5" tint="0.39994506668294322"/>
                </patternFill>
              </fill>
            </x14:dxf>
          </x14:cfRule>
          <xm:sqref>H29:I29</xm:sqref>
        </x14:conditionalFormatting>
        <x14:conditionalFormatting xmlns:xm="http://schemas.microsoft.com/office/excel/2006/main">
          <x14:cfRule type="expression" priority="26307" id="{CFA0CD4D-E031-4D1A-8967-79DE0A348F2C}">
            <xm:f>ISBLANK('Kat 3'!B10:V88)</xm:f>
            <x14:dxf>
              <fill>
                <patternFill>
                  <bgColor theme="5" tint="0.39994506668294322"/>
                </patternFill>
              </fill>
            </x14:dxf>
          </x14:cfRule>
          <xm:sqref>A29:B29</xm:sqref>
        </x14:conditionalFormatting>
        <x14:conditionalFormatting xmlns:xm="http://schemas.microsoft.com/office/excel/2006/main">
          <x14:cfRule type="expression" priority="26313" id="{51B34910-47E7-4C71-BA1F-BAC41555AA9D}">
            <xm:f>ISBLANK('Kat 3'!B10:V93)</xm:f>
            <x14:dxf>
              <fill>
                <patternFill>
                  <bgColor theme="5" tint="0.39994506668294322"/>
                </patternFill>
              </fill>
            </x14:dxf>
          </x14:cfRule>
          <xm:sqref>A32:B32</xm:sqref>
        </x14:conditionalFormatting>
        <x14:conditionalFormatting xmlns:xm="http://schemas.microsoft.com/office/excel/2006/main">
          <x14:cfRule type="expression" priority="26324" id="{E3096C56-3683-4002-AF25-FCB5FB0EB519}">
            <xm:f>ISBLANK('Kat 3'!B11:V87)</xm:f>
            <x14:dxf>
              <fill>
                <patternFill>
                  <bgColor theme="5" tint="0.39994506668294322"/>
                </patternFill>
              </fill>
            </x14:dxf>
          </x14:cfRule>
          <xm:sqref>A27:B27</xm:sqref>
        </x14:conditionalFormatting>
        <x14:conditionalFormatting xmlns:xm="http://schemas.microsoft.com/office/excel/2006/main">
          <x14:cfRule type="expression" priority="26332" id="{02D83464-F545-4DF6-A36C-E391BB2EF5D7}">
            <xm:f>ISBLANK('Kat 3'!B11:V102)</xm:f>
            <x14:dxf>
              <fill>
                <patternFill>
                  <bgColor theme="5" tint="0.39994506668294322"/>
                </patternFill>
              </fill>
            </x14:dxf>
          </x14:cfRule>
          <xm:sqref>A9:B9 D14 D11</xm:sqref>
        </x14:conditionalFormatting>
        <x14:conditionalFormatting xmlns:xm="http://schemas.microsoft.com/office/excel/2006/main">
          <x14:cfRule type="expression" priority="26334" id="{75490D7B-A4E4-4B1D-86EA-5E13FEE03632}">
            <xm:f>ISBLANK('Kat 3'!H12:X83)</xm:f>
            <x14:dxf>
              <fill>
                <patternFill>
                  <bgColor theme="5" tint="0.39994506668294322"/>
                </patternFill>
              </fill>
            </x14:dxf>
          </x14:cfRule>
          <xm:sqref>G25:I25</xm:sqref>
        </x14:conditionalFormatting>
        <x14:conditionalFormatting xmlns:xm="http://schemas.microsoft.com/office/excel/2006/main">
          <x14:cfRule type="expression" priority="26335" id="{E881B4CE-EBB5-4815-AE25-B3F49B721BF8}">
            <xm:f>ISBLANK('Kat 3'!B12:V83)</xm:f>
            <x14:dxf>
              <fill>
                <patternFill>
                  <bgColor theme="5" tint="0.39994506668294322"/>
                </patternFill>
              </fill>
            </x14:dxf>
          </x14:cfRule>
          <xm:sqref>A25:C25</xm:sqref>
        </x14:conditionalFormatting>
        <x14:conditionalFormatting xmlns:xm="http://schemas.microsoft.com/office/excel/2006/main">
          <x14:cfRule type="expression" priority="26340" id="{39AB89C0-1D0E-4BD7-AD74-BF30C3BBBCCF}">
            <xm:f>ISBLANK('Kat 3'!B12:V93)</xm:f>
            <x14:dxf>
              <fill>
                <patternFill>
                  <bgColor theme="5" tint="0.39994506668294322"/>
                </patternFill>
              </fill>
            </x14:dxf>
          </x14:cfRule>
          <xm:sqref>A10:B10 B11</xm:sqref>
        </x14:conditionalFormatting>
        <x14:conditionalFormatting xmlns:xm="http://schemas.microsoft.com/office/excel/2006/main">
          <x14:cfRule type="expression" priority="33479" id="{55DF0EE1-92B3-4E0D-8A09-94FFAA719F1C}">
            <xm:f>ISBLANK('Kat 3'!N10:AA91)</xm:f>
            <x14:dxf>
              <fill>
                <patternFill>
                  <bgColor theme="5" tint="0.39994506668294322"/>
                </patternFill>
              </fill>
            </x14:dxf>
          </x14:cfRule>
          <xm:sqref>L31</xm:sqref>
        </x14:conditionalFormatting>
        <x14:conditionalFormatting xmlns:xm="http://schemas.microsoft.com/office/excel/2006/main">
          <x14:cfRule type="expression" priority="33490" id="{6BA58277-E6DD-42BC-AEB5-6BE368FC3960}">
            <xm:f>ISBLANK('Kat 3'!N10:AA87)</xm:f>
            <x14:dxf>
              <fill>
                <patternFill>
                  <bgColor theme="5" tint="0.39994506668294322"/>
                </patternFill>
              </fill>
            </x14:dxf>
          </x14:cfRule>
          <xm:sqref>L30</xm:sqref>
        </x14:conditionalFormatting>
        <x14:conditionalFormatting xmlns:xm="http://schemas.microsoft.com/office/excel/2006/main">
          <x14:cfRule type="expression" priority="33493" id="{87DA29E1-737F-40B9-B109-B3B587F04E23}">
            <xm:f>ISBLANK('Kat 3'!N10:AA92)</xm:f>
            <x14:dxf>
              <fill>
                <patternFill>
                  <bgColor theme="5" tint="0.39994506668294322"/>
                </patternFill>
              </fill>
            </x14:dxf>
          </x14:cfRule>
          <xm:sqref>L29</xm:sqref>
        </x14:conditionalFormatting>
        <x14:conditionalFormatting xmlns:xm="http://schemas.microsoft.com/office/excel/2006/main">
          <x14:cfRule type="expression" priority="33496" id="{BEB2812B-FDC2-4782-8358-5455A50DC16E}">
            <xm:f>ISBLANK('Kat 3'!N10:AA93)</xm:f>
            <x14:dxf>
              <fill>
                <patternFill>
                  <bgColor theme="5" tint="0.39994506668294322"/>
                </patternFill>
              </fill>
            </x14:dxf>
          </x14:cfRule>
          <xm:sqref>L32</xm:sqref>
        </x14:conditionalFormatting>
        <x14:conditionalFormatting xmlns:xm="http://schemas.microsoft.com/office/excel/2006/main">
          <x14:cfRule type="expression" priority="33499" id="{5F5EE8D6-6076-42D6-862C-A6ABEB050580}">
            <xm:f>ISBLANK('Kat 3'!N11:AA94)</xm:f>
            <x14:dxf>
              <fill>
                <patternFill>
                  <bgColor theme="5" tint="0.39994506668294322"/>
                </patternFill>
              </fill>
            </x14:dxf>
          </x14:cfRule>
          <xm:sqref>L27</xm:sqref>
        </x14:conditionalFormatting>
        <x14:conditionalFormatting xmlns:xm="http://schemas.microsoft.com/office/excel/2006/main">
          <x14:cfRule type="expression" priority="33502" id="{AEA8FDC2-F354-4B09-9FF0-C2BCC72C7B8C}">
            <xm:f>ISBLANK('Kat 3'!N6:AA88)</xm:f>
            <x14:dxf>
              <fill>
                <patternFill>
                  <bgColor theme="5" tint="0.39994506668294322"/>
                </patternFill>
              </fill>
            </x14:dxf>
          </x14:cfRule>
          <xm:sqref>L26</xm:sqref>
        </x14:conditionalFormatting>
        <x14:conditionalFormatting xmlns:xm="http://schemas.microsoft.com/office/excel/2006/main">
          <x14:cfRule type="expression" priority="33505" id="{F1248196-7035-4F15-A8A7-BB30FDF45A72}">
            <xm:f>ISBLANK('Kat 3'!N11:AA102)</xm:f>
            <x14:dxf>
              <fill>
                <patternFill>
                  <bgColor theme="5" tint="0.39994506668294322"/>
                </patternFill>
              </fill>
            </x14:dxf>
          </x14:cfRule>
          <xm:sqref>L9</xm:sqref>
        </x14:conditionalFormatting>
        <x14:conditionalFormatting xmlns:xm="http://schemas.microsoft.com/office/excel/2006/main">
          <x14:cfRule type="expression" priority="33507" id="{D33F53ED-3ADD-41F7-B88A-A16ED6D8351E}">
            <xm:f>ISBLANK('Kat 3'!N12:AA83)</xm:f>
            <x14:dxf>
              <fill>
                <patternFill>
                  <bgColor theme="5" tint="0.39994506668294322"/>
                </patternFill>
              </fill>
            </x14:dxf>
          </x14:cfRule>
          <xm:sqref>L25</xm:sqref>
        </x14:conditionalFormatting>
        <x14:conditionalFormatting xmlns:xm="http://schemas.microsoft.com/office/excel/2006/main">
          <x14:cfRule type="expression" priority="33511" id="{3FCA9B1F-37B4-4833-9865-D6E05D722718}">
            <xm:f>ISBLANK('Kat 3'!N12:AA93)</xm:f>
            <x14:dxf>
              <fill>
                <patternFill>
                  <bgColor theme="5" tint="0.39994506668294322"/>
                </patternFill>
              </fill>
            </x14:dxf>
          </x14:cfRule>
          <xm:sqref>L10</xm:sqref>
        </x14:conditionalFormatting>
        <x14:conditionalFormatting xmlns:xm="http://schemas.microsoft.com/office/excel/2006/main">
          <x14:cfRule type="expression" priority="33772" id="{0BAA9B23-1255-489D-9FD5-94CBCCF36F5F}">
            <xm:f>ISBLANK('Kat 3'!O15:AA92)</xm:f>
            <x14:dxf>
              <fill>
                <patternFill>
                  <bgColor theme="5" tint="0.39994506668294322"/>
                </patternFill>
              </fill>
            </x14:dxf>
          </x14:cfRule>
          <xm:sqref>M12</xm:sqref>
        </x14:conditionalFormatting>
        <x14:conditionalFormatting xmlns:xm="http://schemas.microsoft.com/office/excel/2006/main">
          <x14:cfRule type="expression" priority="33773" id="{7D73AAC8-F33F-4F37-B7C9-319B9BF6DFF1}">
            <xm:f>ISBLANK('Kat 3'!F15:W92)</xm:f>
            <x14:dxf>
              <fill>
                <patternFill>
                  <bgColor theme="5" tint="0.39994506668294322"/>
                </patternFill>
              </fill>
            </x14:dxf>
          </x14:cfRule>
          <xm:sqref>E12:F12</xm:sqref>
        </x14:conditionalFormatting>
        <x14:conditionalFormatting xmlns:xm="http://schemas.microsoft.com/office/excel/2006/main">
          <x14:cfRule type="expression" priority="33774" id="{D0F2DA22-5542-4738-8FB0-9DA874E22BF5}">
            <xm:f>ISBLANK('Kat 3'!J15:Z92)</xm:f>
            <x14:dxf>
              <fill>
                <patternFill>
                  <bgColor theme="5" tint="0.39994506668294322"/>
                </patternFill>
              </fill>
            </x14:dxf>
          </x14:cfRule>
          <xm:sqref>I12</xm:sqref>
        </x14:conditionalFormatting>
        <x14:conditionalFormatting xmlns:xm="http://schemas.microsoft.com/office/excel/2006/main">
          <x14:cfRule type="expression" priority="33778" id="{27AFDF37-C5B9-4F0E-9AE3-287C2C6CC530}">
            <xm:f>ISBLANK('Kat 3'!S15:AB92)</xm:f>
            <x14:dxf>
              <fill>
                <patternFill>
                  <bgColor theme="5" tint="0.39994506668294322"/>
                </patternFill>
              </fill>
            </x14:dxf>
          </x14:cfRule>
          <xm:sqref>Q12</xm:sqref>
        </x14:conditionalFormatting>
        <x14:conditionalFormatting xmlns:xm="http://schemas.microsoft.com/office/excel/2006/main">
          <x14:cfRule type="expression" priority="33781" id="{D0020ADE-5EA6-40A4-8A5F-8BE43FC92B6E}">
            <xm:f>ISBLANK('Kat 3'!D15:V92)</xm:f>
            <x14:dxf>
              <fill>
                <patternFill>
                  <bgColor theme="5" tint="0.39994506668294322"/>
                </patternFill>
              </fill>
            </x14:dxf>
          </x14:cfRule>
          <xm:sqref>C12:D12</xm:sqref>
        </x14:conditionalFormatting>
        <x14:conditionalFormatting xmlns:xm="http://schemas.microsoft.com/office/excel/2006/main">
          <x14:cfRule type="expression" priority="33782" id="{4CE03115-AD66-4D2F-8FF3-5B44BC8389DD}">
            <xm:f>ISBLANK('Kat 3'!B15:V112)</xm:f>
            <x14:dxf>
              <fill>
                <patternFill>
                  <bgColor theme="5" tint="0.39994506668294322"/>
                </patternFill>
              </fill>
            </x14:dxf>
          </x14:cfRule>
          <xm:sqref>A12</xm:sqref>
        </x14:conditionalFormatting>
        <x14:conditionalFormatting xmlns:xm="http://schemas.microsoft.com/office/excel/2006/main">
          <x14:cfRule type="expression" priority="33783" id="{2C275768-1D02-45BE-B98C-644C4E3C7FC8}">
            <xm:f>ISBLANK('Kat 3'!C15:V112)</xm:f>
            <x14:dxf>
              <fill>
                <patternFill>
                  <bgColor theme="5" tint="0.39994506668294322"/>
                </patternFill>
              </fill>
            </x14:dxf>
          </x14:cfRule>
          <xm:sqref>B12</xm:sqref>
        </x14:conditionalFormatting>
        <x14:conditionalFormatting xmlns:xm="http://schemas.microsoft.com/office/excel/2006/main">
          <x14:cfRule type="expression" priority="33816" id="{6509D029-F41A-41DF-BBD5-B69EEE9762FF}">
            <xm:f>ISBLANK('Kat 3'!O15:AA117)</xm:f>
            <x14:dxf>
              <fill>
                <patternFill>
                  <bgColor theme="5" tint="0.39994506668294322"/>
                </patternFill>
              </fill>
            </x14:dxf>
          </x14:cfRule>
          <xm:sqref>M13 O13 Q13 S13</xm:sqref>
        </x14:conditionalFormatting>
        <x14:conditionalFormatting xmlns:xm="http://schemas.microsoft.com/office/excel/2006/main">
          <x14:cfRule type="expression" priority="33819" id="{084DA977-5180-4104-B973-54B78490A20F}">
            <xm:f>ISBLANK('Kat 3'!I15:Y117)</xm:f>
            <x14:dxf>
              <fill>
                <patternFill>
                  <bgColor theme="5" tint="0.39994506668294322"/>
                </patternFill>
              </fill>
            </x14:dxf>
          </x14:cfRule>
          <xm:sqref>H13</xm:sqref>
        </x14:conditionalFormatting>
        <x14:conditionalFormatting xmlns:xm="http://schemas.microsoft.com/office/excel/2006/main">
          <x14:cfRule type="expression" priority="33822" id="{B874A317-C8B4-416F-86F7-3598AD8EB201}">
            <xm:f>ISBLANK('Kat 3'!C15:V117)</xm:f>
            <x14:dxf>
              <fill>
                <patternFill>
                  <bgColor theme="5" tint="0.39994506668294322"/>
                </patternFill>
              </fill>
            </x14:dxf>
          </x14:cfRule>
          <xm:sqref>B13</xm:sqref>
        </x14:conditionalFormatting>
        <x14:conditionalFormatting xmlns:xm="http://schemas.microsoft.com/office/excel/2006/main">
          <x14:cfRule type="expression" priority="33823" id="{2485E556-AAF2-43F3-915F-7AC0A52C57CF}">
            <xm:f>ISBLANK('Kat 3'!B15:V117)</xm:f>
            <x14:dxf>
              <fill>
                <patternFill>
                  <bgColor theme="5" tint="0.39994506668294322"/>
                </patternFill>
              </fill>
            </x14:dxf>
          </x14:cfRule>
          <xm:sqref>A13</xm:sqref>
        </x14:conditionalFormatting>
        <x14:conditionalFormatting xmlns:xm="http://schemas.microsoft.com/office/excel/2006/main">
          <x14:cfRule type="expression" priority="33824" id="{551623A3-9000-4E6A-88A4-6B727D963E1B}">
            <xm:f>ISBLANK('Kat 3'!D15:V116)</xm:f>
            <x14:dxf>
              <fill>
                <patternFill>
                  <bgColor theme="5" tint="0.39994506668294322"/>
                </patternFill>
              </fill>
            </x14:dxf>
          </x14:cfRule>
          <xm:sqref>C13:D13</xm:sqref>
        </x14:conditionalFormatting>
        <x14:conditionalFormatting xmlns:xm="http://schemas.microsoft.com/office/excel/2006/main">
          <x14:cfRule type="expression" priority="33825" id="{1D7FEAA7-2DFE-43E8-BD85-3FA76E3843CD}">
            <xm:f>ISBLANK('Kat 3'!J15:Z116)</xm:f>
            <x14:dxf>
              <fill>
                <patternFill>
                  <bgColor theme="5" tint="0.39994506668294322"/>
                </patternFill>
              </fill>
            </x14:dxf>
          </x14:cfRule>
          <xm:sqref>I13</xm:sqref>
        </x14:conditionalFormatting>
        <x14:conditionalFormatting xmlns:xm="http://schemas.microsoft.com/office/excel/2006/main">
          <x14:cfRule type="expression" priority="33827" id="{9873E9B2-4398-47C7-B022-05C955F20FC4}">
            <xm:f>ISBLANK('Kat 3'!F15:W116)</xm:f>
            <x14:dxf>
              <fill>
                <patternFill>
                  <bgColor theme="5" tint="0.39994506668294322"/>
                </patternFill>
              </fill>
            </x14:dxf>
          </x14:cfRule>
          <xm:sqref>E13:F13</xm:sqref>
        </x14:conditionalFormatting>
        <x14:conditionalFormatting xmlns:xm="http://schemas.microsoft.com/office/excel/2006/main">
          <x14:cfRule type="expression" priority="33836" id="{E90DFCA7-9F1F-47C8-BBCD-EA18D2CE1524}">
            <xm:f>ISBLANK('Kat 3'!I15:Y112)</xm:f>
            <x14:dxf>
              <fill>
                <patternFill>
                  <bgColor theme="5" tint="0.39994506668294322"/>
                </patternFill>
              </fill>
            </x14:dxf>
          </x14:cfRule>
          <xm:sqref>H12</xm:sqref>
        </x14:conditionalFormatting>
        <x14:conditionalFormatting xmlns:xm="http://schemas.microsoft.com/office/excel/2006/main">
          <x14:cfRule type="expression" priority="33906" id="{00F37EF5-7E20-424F-BE8A-3FFAA3ADE82F}">
            <xm:f>ISBLANK('Kat 3'!N15:AA113)</xm:f>
            <x14:dxf>
              <fill>
                <patternFill>
                  <bgColor theme="5" tint="0.39994506668294322"/>
                </patternFill>
              </fill>
            </x14:dxf>
          </x14:cfRule>
          <xm:sqref>L12</xm:sqref>
        </x14:conditionalFormatting>
        <x14:conditionalFormatting xmlns:xm="http://schemas.microsoft.com/office/excel/2006/main">
          <x14:cfRule type="expression" priority="33911" id="{8B332C9A-0522-4B97-B12F-961C990380C7}">
            <xm:f>ISBLANK('Kat 3'!N15:AA118)</xm:f>
            <x14:dxf>
              <fill>
                <patternFill>
                  <bgColor theme="5" tint="0.39994506668294322"/>
                </patternFill>
              </fill>
            </x14:dxf>
          </x14:cfRule>
          <xm:sqref>L13</xm:sqref>
        </x14:conditionalFormatting>
        <x14:conditionalFormatting xmlns:xm="http://schemas.microsoft.com/office/excel/2006/main">
          <x14:cfRule type="expression" priority="38690" id="{D4FEA5A7-ED4C-454D-BFB2-28C53F61EAE3}">
            <xm:f>ISBLANK('Kat 3'!F9:W93)</xm:f>
            <x14:dxf>
              <fill>
                <patternFill>
                  <bgColor theme="5" tint="0.39994506668294322"/>
                </patternFill>
              </fill>
            </x14:dxf>
          </x14:cfRule>
          <xm:sqref>E15:F15</xm:sqref>
        </x14:conditionalFormatting>
        <x14:conditionalFormatting xmlns:xm="http://schemas.microsoft.com/office/excel/2006/main">
          <x14:cfRule type="expression" priority="38691" id="{040F4EA7-6D56-41DF-988B-72B42E21577B}">
            <xm:f>ISBLANK('Kat 3'!O9:AA100)</xm:f>
            <x14:dxf>
              <fill>
                <patternFill>
                  <bgColor theme="5" tint="0.39994506668294322"/>
                </patternFill>
              </fill>
            </x14:dxf>
          </x14:cfRule>
          <xm:sqref>M15</xm:sqref>
        </x14:conditionalFormatting>
        <x14:conditionalFormatting xmlns:xm="http://schemas.microsoft.com/office/excel/2006/main">
          <x14:cfRule type="expression" priority="38693" id="{198FFAF1-3875-4BB1-9942-6DE760595253}">
            <xm:f>ISBLANK('Kat 3'!S9:AB100)</xm:f>
            <x14:dxf>
              <fill>
                <patternFill>
                  <bgColor theme="5" tint="0.39994506668294322"/>
                </patternFill>
              </fill>
            </x14:dxf>
          </x14:cfRule>
          <xm:sqref>Q15</xm:sqref>
        </x14:conditionalFormatting>
        <x14:conditionalFormatting xmlns:xm="http://schemas.microsoft.com/office/excel/2006/main">
          <x14:cfRule type="expression" priority="38694" id="{1A619F5B-D82F-48CC-BDCD-4B20D1693F86}">
            <xm:f>ISBLANK('Kat 3'!B9:V93)</xm:f>
            <x14:dxf>
              <fill>
                <patternFill>
                  <bgColor theme="5" tint="0.39994506668294322"/>
                </patternFill>
              </fill>
            </x14:dxf>
          </x14:cfRule>
          <xm:sqref>A15:C15</xm:sqref>
        </x14:conditionalFormatting>
        <x14:conditionalFormatting xmlns:xm="http://schemas.microsoft.com/office/excel/2006/main">
          <x14:cfRule type="expression" priority="38745" id="{5728D3E2-8C8F-41A7-97C4-DB703A8F8D22}">
            <xm:f>ISBLANK('Kat 3'!N9:AA100)</xm:f>
            <x14:dxf>
              <fill>
                <patternFill>
                  <bgColor theme="5" tint="0.39994506668294322"/>
                </patternFill>
              </fill>
            </x14:dxf>
          </x14:cfRule>
          <xm:sqref>L15</xm:sqref>
        </x14:conditionalFormatting>
        <x14:conditionalFormatting xmlns:xm="http://schemas.microsoft.com/office/excel/2006/main">
          <x14:cfRule type="expression" priority="38813" id="{3E056AB6-2769-4898-910C-E92F44799323}">
            <xm:f>ISBLANK('Kat 3'!I9:Y93)</xm:f>
            <x14:dxf>
              <fill>
                <patternFill>
                  <bgColor theme="5" tint="0.39994506668294322"/>
                </patternFill>
              </fill>
            </x14:dxf>
          </x14:cfRule>
          <xm:sqref>H17:I17</xm:sqref>
        </x14:conditionalFormatting>
        <x14:conditionalFormatting xmlns:xm="http://schemas.microsoft.com/office/excel/2006/main">
          <x14:cfRule type="expression" priority="38815" id="{841CC108-9524-493A-B9F6-EBBD905AF5E4}">
            <xm:f>ISBLANK('Kat 3'!F9:W93)</xm:f>
            <x14:dxf>
              <fill>
                <patternFill>
                  <bgColor theme="5" tint="0.39994506668294322"/>
                </patternFill>
              </fill>
            </x14:dxf>
          </x14:cfRule>
          <xm:sqref>E17:F17</xm:sqref>
        </x14:conditionalFormatting>
        <x14:conditionalFormatting xmlns:xm="http://schemas.microsoft.com/office/excel/2006/main">
          <x14:cfRule type="expression" priority="38817" id="{6D9C2090-3AE6-4755-BD30-BB3730A07A9B}">
            <xm:f>ISBLANK('Kat 3'!B9:V93)</xm:f>
            <x14:dxf>
              <fill>
                <patternFill>
                  <bgColor theme="5" tint="0.39994506668294322"/>
                </patternFill>
              </fill>
            </x14:dxf>
          </x14:cfRule>
          <xm:sqref>A17:D17</xm:sqref>
        </x14:conditionalFormatting>
        <x14:conditionalFormatting xmlns:xm="http://schemas.microsoft.com/office/excel/2006/main">
          <x14:cfRule type="expression" priority="38835" id="{A3570AB3-E16D-4F50-BEF9-8B548DBEDA57}">
            <xm:f>ISBLANK('Kat 3'!S9:AB100)</xm:f>
            <x14:dxf>
              <fill>
                <patternFill>
                  <bgColor theme="5" tint="0.39994506668294322"/>
                </patternFill>
              </fill>
            </x14:dxf>
          </x14:cfRule>
          <xm:sqref>Q17</xm:sqref>
        </x14:conditionalFormatting>
        <x14:conditionalFormatting xmlns:xm="http://schemas.microsoft.com/office/excel/2006/main">
          <x14:cfRule type="expression" priority="38837" id="{AE3CABC0-5569-48D1-9B52-C50D4C4A78ED}">
            <xm:f>ISBLANK('Kat 3'!O9:AA100)</xm:f>
            <x14:dxf>
              <fill>
                <patternFill>
                  <bgColor theme="5" tint="0.39994506668294322"/>
                </patternFill>
              </fill>
            </x14:dxf>
          </x14:cfRule>
          <xm:sqref>M17</xm:sqref>
        </x14:conditionalFormatting>
        <x14:conditionalFormatting xmlns:xm="http://schemas.microsoft.com/office/excel/2006/main">
          <x14:cfRule type="expression" priority="38839" id="{3FCA9B1F-37B4-4833-9865-D6E05D722718}">
            <xm:f>ISBLANK('Kat 3'!N9:AA100)</xm:f>
            <x14:dxf>
              <fill>
                <patternFill>
                  <bgColor theme="5" tint="0.39994506668294322"/>
                </patternFill>
              </fill>
            </x14:dxf>
          </x14:cfRule>
          <xm:sqref>L17</xm:sqref>
        </x14:conditionalFormatting>
        <x14:conditionalFormatting xmlns:xm="http://schemas.microsoft.com/office/excel/2006/main">
          <x14:cfRule type="expression" priority="39090" id="{3F709332-5FE6-4EE7-9B97-2B6D1A552528}">
            <xm:f>ISBLANK('Kat 3'!G4:X108)</xm:f>
            <x14:dxf>
              <fill>
                <patternFill>
                  <bgColor theme="5" tint="0.39994506668294322"/>
                </patternFill>
              </fill>
            </x14:dxf>
          </x14:cfRule>
          <xm:sqref>F14</xm:sqref>
        </x14:conditionalFormatting>
        <x14:conditionalFormatting xmlns:xm="http://schemas.microsoft.com/office/excel/2006/main">
          <x14:cfRule type="expression" priority="39091" id="{CE4E283B-093D-4AE7-9267-67D7B7F28034}">
            <xm:f>ISBLANK('Kat 3'!O4:AA108)</xm:f>
            <x14:dxf>
              <fill>
                <patternFill>
                  <bgColor theme="5" tint="0.39994506668294322"/>
                </patternFill>
              </fill>
            </x14:dxf>
          </x14:cfRule>
          <xm:sqref>M14</xm:sqref>
        </x14:conditionalFormatting>
        <x14:conditionalFormatting xmlns:xm="http://schemas.microsoft.com/office/excel/2006/main">
          <x14:cfRule type="expression" priority="39092" id="{DA53C84A-E50D-4460-BF4A-3FC255CBB956}">
            <xm:f>ISBLANK('Kat 3'!S4:AB108)</xm:f>
            <x14:dxf>
              <fill>
                <patternFill>
                  <bgColor theme="5" tint="0.39994506668294322"/>
                </patternFill>
              </fill>
            </x14:dxf>
          </x14:cfRule>
          <xm:sqref>Q14</xm:sqref>
        </x14:conditionalFormatting>
        <x14:conditionalFormatting xmlns:xm="http://schemas.microsoft.com/office/excel/2006/main">
          <x14:cfRule type="expression" priority="39107" id="{3F709332-5FE6-4EE7-9B97-2B6D1A552528}">
            <xm:f>ISBLANK('Kat 3'!I4:Y108)</xm:f>
            <x14:dxf>
              <fill>
                <patternFill>
                  <bgColor theme="5" tint="0.39994506668294322"/>
                </patternFill>
              </fill>
            </x14:dxf>
          </x14:cfRule>
          <xm:sqref>H14:I14</xm:sqref>
        </x14:conditionalFormatting>
        <x14:conditionalFormatting xmlns:xm="http://schemas.microsoft.com/office/excel/2006/main">
          <x14:cfRule type="expression" priority="39108" id="{F5BDD671-04F6-420C-B44D-8F3B6466C235}">
            <xm:f>ISBLANK('Kat 3'!B4:V108)</xm:f>
            <x14:dxf>
              <fill>
                <patternFill>
                  <bgColor theme="5" tint="0.39994506668294322"/>
                </patternFill>
              </fill>
            </x14:dxf>
          </x14:cfRule>
          <xm:sqref>A14:C14</xm:sqref>
        </x14:conditionalFormatting>
        <x14:conditionalFormatting xmlns:xm="http://schemas.microsoft.com/office/excel/2006/main">
          <x14:cfRule type="expression" priority="39157" id="{E00A88A1-E28D-42FC-93DD-83B2738EDFCC}">
            <xm:f>ISBLANK('Kat 3'!N4:AA109)</xm:f>
            <x14:dxf>
              <fill>
                <patternFill>
                  <bgColor theme="5" tint="0.39994506668294322"/>
                </patternFill>
              </fill>
            </x14:dxf>
          </x14:cfRule>
          <xm:sqref>L14</xm:sqref>
        </x14:conditionalFormatting>
        <x14:conditionalFormatting xmlns:xm="http://schemas.microsoft.com/office/excel/2006/main">
          <x14:cfRule type="expression" priority="39244" id="{E6B64EAD-CA03-418B-93D3-0E9EE6B11128}">
            <xm:f>ISBLANK('Kat 3'!O4:AA108)</xm:f>
            <x14:dxf>
              <fill>
                <patternFill>
                  <bgColor theme="5" tint="0.39994506668294322"/>
                </patternFill>
              </fill>
            </x14:dxf>
          </x14:cfRule>
          <xm:sqref>M11</xm:sqref>
        </x14:conditionalFormatting>
        <x14:conditionalFormatting xmlns:xm="http://schemas.microsoft.com/office/excel/2006/main">
          <x14:cfRule type="expression" priority="39247" id="{634B0CDE-DE26-441D-99AD-905706BC2FCA}">
            <xm:f>ISBLANK('Kat 3'!S4:AB108)</xm:f>
            <x14:dxf>
              <fill>
                <patternFill>
                  <bgColor theme="5" tint="0.39994506668294322"/>
                </patternFill>
              </fill>
            </x14:dxf>
          </x14:cfRule>
          <xm:sqref>Q11</xm:sqref>
        </x14:conditionalFormatting>
        <x14:conditionalFormatting xmlns:xm="http://schemas.microsoft.com/office/excel/2006/main">
          <x14:cfRule type="expression" priority="39250" id="{CE848D28-A992-4113-BC00-BB3818A4DB75}">
            <xm:f>ISBLANK('Kat 3'!B4:V108)</xm:f>
            <x14:dxf>
              <fill>
                <patternFill>
                  <bgColor theme="5" tint="0.39994506668294322"/>
                </patternFill>
              </fill>
            </x14:dxf>
          </x14:cfRule>
          <xm:sqref>A11</xm:sqref>
        </x14:conditionalFormatting>
        <x14:conditionalFormatting xmlns:xm="http://schemas.microsoft.com/office/excel/2006/main">
          <x14:cfRule type="expression" priority="39251" id="{E00A88A1-E28D-42FC-93DD-83B2738EDFCC}">
            <xm:f>ISBLANK('Kat 3'!N4:AA108)</xm:f>
            <x14:dxf>
              <fill>
                <patternFill>
                  <bgColor theme="5" tint="0.39994506668294322"/>
                </patternFill>
              </fill>
            </x14:dxf>
          </x14:cfRule>
          <xm:sqref>L11</xm:sqref>
        </x14:conditionalFormatting>
        <x14:conditionalFormatting xmlns:xm="http://schemas.microsoft.com/office/excel/2006/main">
          <x14:cfRule type="expression" priority="39563" id="{0A816D07-36DC-4B55-A6F0-D99D07451C72}">
            <xm:f>ISBLANK('Kat 3'!S5:AB118)</xm:f>
            <x14:dxf>
              <fill>
                <patternFill>
                  <bgColor theme="5" tint="0.39994506668294322"/>
                </patternFill>
              </fill>
            </x14:dxf>
          </x14:cfRule>
          <xm:sqref>Q22</xm:sqref>
        </x14:conditionalFormatting>
        <x14:conditionalFormatting xmlns:xm="http://schemas.microsoft.com/office/excel/2006/main">
          <x14:cfRule type="expression" priority="39565" id="{9AABEC2A-601F-4AFA-A54A-172EDEFD9BEB}">
            <xm:f>ISBLANK('Kat 3'!I5:Y118)</xm:f>
            <x14:dxf>
              <fill>
                <patternFill>
                  <bgColor theme="5" tint="0.39994506668294322"/>
                </patternFill>
              </fill>
            </x14:dxf>
          </x14:cfRule>
          <xm:sqref>H22:I22</xm:sqref>
        </x14:conditionalFormatting>
        <x14:conditionalFormatting xmlns:xm="http://schemas.microsoft.com/office/excel/2006/main">
          <x14:cfRule type="expression" priority="39566" id="{A5C9C6D2-E2E1-4B62-9345-E25FB4CEB4D0}">
            <xm:f>ISBLANK('Kat 3'!B5:V118)</xm:f>
            <x14:dxf>
              <fill>
                <patternFill>
                  <bgColor theme="5" tint="0.39994506668294322"/>
                </patternFill>
              </fill>
            </x14:dxf>
          </x14:cfRule>
          <xm:sqref>A22:D22</xm:sqref>
        </x14:conditionalFormatting>
        <x14:conditionalFormatting xmlns:xm="http://schemas.microsoft.com/office/excel/2006/main">
          <x14:cfRule type="expression" priority="39567" id="{A280619C-A68E-4C19-A8AC-DC6512E9E24A}">
            <xm:f>ISBLANK('Kat 3'!O5:AA118)</xm:f>
            <x14:dxf>
              <fill>
                <patternFill>
                  <bgColor theme="5" tint="0.39994506668294322"/>
                </patternFill>
              </fill>
            </x14:dxf>
          </x14:cfRule>
          <xm:sqref>M22</xm:sqref>
        </x14:conditionalFormatting>
        <x14:conditionalFormatting xmlns:xm="http://schemas.microsoft.com/office/excel/2006/main">
          <x14:cfRule type="expression" priority="39568" id="{FDAD281B-3AE6-4F84-915E-8FC8262B3D08}">
            <xm:f>ISBLANK('Kat 3'!F5:W118)</xm:f>
            <x14:dxf>
              <fill>
                <patternFill>
                  <bgColor theme="5" tint="0.39994506668294322"/>
                </patternFill>
              </fill>
            </x14:dxf>
          </x14:cfRule>
          <xm:sqref>E22:F22</xm:sqref>
        </x14:conditionalFormatting>
        <x14:conditionalFormatting xmlns:xm="http://schemas.microsoft.com/office/excel/2006/main">
          <x14:cfRule type="expression" priority="39571" id="{31A18E9A-7DCA-4E8A-BB7C-A2197E23869D}">
            <xm:f>ISBLANK('Kat 3'!S5:AB119)</xm:f>
            <x14:dxf>
              <fill>
                <patternFill>
                  <bgColor theme="5" tint="0.39994506668294322"/>
                </patternFill>
              </fill>
            </x14:dxf>
          </x14:cfRule>
          <xm:sqref>Q21</xm:sqref>
        </x14:conditionalFormatting>
        <x14:conditionalFormatting xmlns:xm="http://schemas.microsoft.com/office/excel/2006/main">
          <x14:cfRule type="expression" priority="39572" id="{12C00CBD-51BA-4034-A0EE-3096E0E02FBF}">
            <xm:f>ISBLANK('Kat 3'!I5:Y119)</xm:f>
            <x14:dxf>
              <fill>
                <patternFill>
                  <bgColor theme="5" tint="0.39994506668294322"/>
                </patternFill>
              </fill>
            </x14:dxf>
          </x14:cfRule>
          <xm:sqref>H21:I21</xm:sqref>
        </x14:conditionalFormatting>
        <x14:conditionalFormatting xmlns:xm="http://schemas.microsoft.com/office/excel/2006/main">
          <x14:cfRule type="expression" priority="39573" id="{065F57B4-383C-4D3C-9DB4-24F9CECF3761}">
            <xm:f>ISBLANK('Kat 3'!B5:V119)</xm:f>
            <x14:dxf>
              <fill>
                <patternFill>
                  <bgColor theme="5" tint="0.39994506668294322"/>
                </patternFill>
              </fill>
            </x14:dxf>
          </x14:cfRule>
          <xm:sqref>A21:D21</xm:sqref>
        </x14:conditionalFormatting>
        <x14:conditionalFormatting xmlns:xm="http://schemas.microsoft.com/office/excel/2006/main">
          <x14:cfRule type="expression" priority="39574" id="{AC2358B6-853D-4D95-8D40-0628FC7BF93B}">
            <xm:f>ISBLANK('Kat 3'!F5:W119)</xm:f>
            <x14:dxf>
              <fill>
                <patternFill>
                  <bgColor theme="5" tint="0.39994506668294322"/>
                </patternFill>
              </fill>
            </x14:dxf>
          </x14:cfRule>
          <xm:sqref>E21:F21</xm:sqref>
        </x14:conditionalFormatting>
        <x14:conditionalFormatting xmlns:xm="http://schemas.microsoft.com/office/excel/2006/main">
          <x14:cfRule type="expression" priority="39604" id="{88B2A7E2-6D6A-4DBD-BBC8-534160050647}">
            <xm:f>ISBLANK('Kat 3'!N5:AA119)</xm:f>
            <x14:dxf>
              <fill>
                <patternFill>
                  <bgColor theme="5" tint="0.39994506668294322"/>
                </patternFill>
              </fill>
            </x14:dxf>
          </x14:cfRule>
          <xm:sqref>L21</xm:sqref>
        </x14:conditionalFormatting>
        <x14:conditionalFormatting xmlns:xm="http://schemas.microsoft.com/office/excel/2006/main">
          <x14:cfRule type="expression" priority="39703" id="{E00A88A1-E28D-42FC-93DD-83B2738EDFCC}">
            <xm:f>ISBLANK('Kat 3'!N5:AA118)</xm:f>
            <x14:dxf>
              <fill>
                <patternFill>
                  <bgColor theme="5" tint="0.39994506668294322"/>
                </patternFill>
              </fill>
            </x14:dxf>
          </x14:cfRule>
          <xm:sqref>L22</xm:sqref>
        </x14:conditionalFormatting>
        <x14:conditionalFormatting xmlns:xm="http://schemas.microsoft.com/office/excel/2006/main">
          <x14:cfRule type="expression" priority="42256" id="{F4FCA44F-DA85-49EF-B46F-FB77BDA91BD0}">
            <xm:f>ISBLANK('Kat 3'!G25:X114)</xm:f>
            <x14:dxf>
              <fill>
                <patternFill>
                  <bgColor theme="5" tint="0.39994506668294322"/>
                </patternFill>
              </fill>
            </x14:dxf>
          </x14:cfRule>
          <xm:sqref>F24</xm:sqref>
        </x14:conditionalFormatting>
        <x14:conditionalFormatting xmlns:xm="http://schemas.microsoft.com/office/excel/2006/main">
          <x14:cfRule type="expression" priority="42258" id="{CE848D28-A992-4113-BC00-BB3818A4DB75}">
            <xm:f>ISBLANK('Kat 3'!B25:V114)</xm:f>
            <x14:dxf>
              <fill>
                <patternFill>
                  <bgColor theme="5" tint="0.39994506668294322"/>
                </patternFill>
              </fill>
            </x14:dxf>
          </x14:cfRule>
          <xm:sqref>A24:C24</xm:sqref>
        </x14:conditionalFormatting>
        <x14:conditionalFormatting xmlns:xm="http://schemas.microsoft.com/office/excel/2006/main">
          <x14:cfRule type="expression" priority="42262" id="{841CC108-9524-493A-B9F6-EBBD905AF5E4}">
            <xm:f>ISBLANK('Kat 3'!G25:X95)</xm:f>
            <x14:dxf>
              <fill>
                <patternFill>
                  <bgColor theme="5" tint="0.39994506668294322"/>
                </patternFill>
              </fill>
            </x14:dxf>
          </x14:cfRule>
          <xm:sqref>F19</xm:sqref>
        </x14:conditionalFormatting>
        <x14:conditionalFormatting xmlns:xm="http://schemas.microsoft.com/office/excel/2006/main">
          <x14:cfRule type="expression" priority="42264" id="{6D9C2090-3AE6-4755-BD30-BB3730A07A9B}">
            <xm:f>ISBLANK('Kat 3'!B25:V95)</xm:f>
            <x14:dxf>
              <fill>
                <patternFill>
                  <bgColor theme="5" tint="0.39994506668294322"/>
                </patternFill>
              </fill>
            </x14:dxf>
          </x14:cfRule>
          <xm:sqref>A19:C19</xm:sqref>
        </x14:conditionalFormatting>
        <x14:conditionalFormatting xmlns:xm="http://schemas.microsoft.com/office/excel/2006/main">
          <x14:cfRule type="expression" priority="42266" id="{E7DBE75C-DE1C-4EFF-96C2-8BE44EA924E4}">
            <xm:f>ISBLANK('Kat 3'!Q25:AB114)</xm:f>
            <x14:dxf>
              <fill>
                <patternFill>
                  <bgColor theme="5" tint="0.39994506668294322"/>
                </patternFill>
              </fill>
            </x14:dxf>
          </x14:cfRule>
          <xm:sqref>O24</xm:sqref>
        </x14:conditionalFormatting>
        <x14:conditionalFormatting xmlns:xm="http://schemas.microsoft.com/office/excel/2006/main">
          <x14:cfRule type="expression" priority="42270" id="{3FFA2B93-9F21-48DF-959E-0C16EECC7865}">
            <xm:f>ISBLANK('Kat 3'!S25:AB114)</xm:f>
            <x14:dxf>
              <fill>
                <patternFill>
                  <bgColor theme="5" tint="0.39994506668294322"/>
                </patternFill>
              </fill>
            </x14:dxf>
          </x14:cfRule>
          <xm:sqref>Q24</xm:sqref>
        </x14:conditionalFormatting>
        <x14:conditionalFormatting xmlns:xm="http://schemas.microsoft.com/office/excel/2006/main">
          <x14:cfRule type="expression" priority="42274" id="{293D8C2C-3EED-4CCB-9408-7B26359A2688}">
            <xm:f>ISBLANK('Kat 3'!O25:AA114)</xm:f>
            <x14:dxf>
              <fill>
                <patternFill>
                  <bgColor theme="5" tint="0.39994506668294322"/>
                </patternFill>
              </fill>
            </x14:dxf>
          </x14:cfRule>
          <xm:sqref>M24</xm:sqref>
        </x14:conditionalFormatting>
        <x14:conditionalFormatting xmlns:xm="http://schemas.microsoft.com/office/excel/2006/main">
          <x14:cfRule type="expression" priority="42276" id="{F4FCA44F-DA85-49EF-B46F-FB77BDA91BD0}">
            <xm:f>ISBLANK('Kat 3'!I25:Y114)</xm:f>
            <x14:dxf>
              <fill>
                <patternFill>
                  <bgColor theme="5" tint="0.39994506668294322"/>
                </patternFill>
              </fill>
            </x14:dxf>
          </x14:cfRule>
          <xm:sqref>H24:I24</xm:sqref>
        </x14:conditionalFormatting>
        <x14:conditionalFormatting xmlns:xm="http://schemas.microsoft.com/office/excel/2006/main">
          <x14:cfRule type="expression" priority="42278" id="{F0094E66-BE03-43D8-BC2D-675B453B8F05}">
            <xm:f>ISBLANK('Kat 3'!N25:AA114)</xm:f>
            <x14:dxf>
              <fill>
                <patternFill>
                  <bgColor theme="5" tint="0.39994506668294322"/>
                </patternFill>
              </fill>
            </x14:dxf>
          </x14:cfRule>
          <xm:sqref>L24</xm:sqref>
        </x14:conditionalFormatting>
        <x14:conditionalFormatting xmlns:xm="http://schemas.microsoft.com/office/excel/2006/main">
          <x14:cfRule type="expression" priority="42754" id="{A3570AB3-E16D-4F50-BEF9-8B548DBEDA57}">
            <xm:f>ISBLANK('Kat 3'!S25:AB102)</xm:f>
            <x14:dxf>
              <fill>
                <patternFill>
                  <bgColor theme="5" tint="0.39994506668294322"/>
                </patternFill>
              </fill>
            </x14:dxf>
          </x14:cfRule>
          <xm:sqref>Q19</xm:sqref>
        </x14:conditionalFormatting>
        <x14:conditionalFormatting xmlns:xm="http://schemas.microsoft.com/office/excel/2006/main">
          <x14:cfRule type="expression" priority="42755" id="{AE3CABC0-5569-48D1-9B52-C50D4C4A78ED}">
            <xm:f>ISBLANK('Kat 3'!O25:AA102)</xm:f>
            <x14:dxf>
              <fill>
                <patternFill>
                  <bgColor theme="5" tint="0.39994506668294322"/>
                </patternFill>
              </fill>
            </x14:dxf>
          </x14:cfRule>
          <xm:sqref>M19</xm:sqref>
        </x14:conditionalFormatting>
        <x14:conditionalFormatting xmlns:xm="http://schemas.microsoft.com/office/excel/2006/main">
          <x14:cfRule type="expression" priority="42756" id="{3FCA9B1F-37B4-4833-9865-D6E05D722718}">
            <xm:f>ISBLANK('Kat 3'!N25:AA102)</xm:f>
            <x14:dxf>
              <fill>
                <patternFill>
                  <bgColor theme="5" tint="0.39994506668294322"/>
                </patternFill>
              </fill>
            </x14:dxf>
          </x14:cfRule>
          <xm:sqref>L19</xm:sqref>
        </x14:conditionalFormatting>
        <x14:conditionalFormatting xmlns:xm="http://schemas.microsoft.com/office/excel/2006/main">
          <x14:cfRule type="expression" priority="43866" id="{E8BA2F8F-0E7B-41FB-AA92-E4662670BF20}">
            <xm:f>ISBLANK('Kat 3'!O19:AA91)</xm:f>
            <x14:dxf>
              <fill>
                <patternFill>
                  <bgColor theme="5" tint="0.39994506668294322"/>
                </patternFill>
              </fill>
            </x14:dxf>
          </x14:cfRule>
          <xm:sqref>M20</xm:sqref>
        </x14:conditionalFormatting>
        <x14:conditionalFormatting xmlns:xm="http://schemas.microsoft.com/office/excel/2006/main">
          <x14:cfRule type="expression" priority="43867" id="{6002958F-1389-4588-84B2-DE241D0DE6FA}">
            <xm:f>ISBLANK('Kat 3'!I19:Y91)</xm:f>
            <x14:dxf>
              <fill>
                <patternFill>
                  <bgColor theme="5" tint="0.39994506668294322"/>
                </patternFill>
              </fill>
            </x14:dxf>
          </x14:cfRule>
          <xm:sqref>H20:I20</xm:sqref>
        </x14:conditionalFormatting>
        <x14:conditionalFormatting xmlns:xm="http://schemas.microsoft.com/office/excel/2006/main">
          <x14:cfRule type="expression" priority="43870" id="{B60A04EC-DE0B-4D02-851B-2AB6A3ADD8B0}">
            <xm:f>ISBLANK('Kat 3'!S19:AB91)</xm:f>
            <x14:dxf>
              <fill>
                <patternFill>
                  <bgColor theme="5" tint="0.39994506668294322"/>
                </patternFill>
              </fill>
            </x14:dxf>
          </x14:cfRule>
          <xm:sqref>Q20</xm:sqref>
        </x14:conditionalFormatting>
        <x14:conditionalFormatting xmlns:xm="http://schemas.microsoft.com/office/excel/2006/main">
          <x14:cfRule type="expression" priority="43871" id="{E86EB241-0725-4421-BFC2-4D4102AE7F24}">
            <xm:f>ISBLANK('Kat 3'!F17:W89)</xm:f>
            <x14:dxf>
              <fill>
                <patternFill>
                  <bgColor theme="5" tint="0.39994506668294322"/>
                </patternFill>
              </fill>
            </x14:dxf>
          </x14:cfRule>
          <xm:sqref>E20:F20 E18:E19</xm:sqref>
        </x14:conditionalFormatting>
        <x14:conditionalFormatting xmlns:xm="http://schemas.microsoft.com/office/excel/2006/main">
          <x14:cfRule type="expression" priority="43872" id="{77852A11-A621-42F8-BD29-8748D881562E}">
            <xm:f>ISBLANK('Kat 3'!B17:V89)</xm:f>
            <x14:dxf>
              <fill>
                <patternFill>
                  <bgColor theme="5" tint="0.39994506668294322"/>
                </patternFill>
              </fill>
            </x14:dxf>
          </x14:cfRule>
          <xm:sqref>A20:D20 D18:D19</xm:sqref>
        </x14:conditionalFormatting>
        <x14:conditionalFormatting xmlns:xm="http://schemas.microsoft.com/office/excel/2006/main">
          <x14:cfRule type="expression" priority="43901" id="{0AC6A566-03C8-4724-AA02-D19CC02DC37C}">
            <xm:f>ISBLANK('Kat 3'!N19:AA91)</xm:f>
            <x14:dxf>
              <fill>
                <patternFill>
                  <bgColor theme="5" tint="0.39994506668294322"/>
                </patternFill>
              </fill>
            </x14:dxf>
          </x14:cfRule>
          <xm:sqref>L20</xm:sqref>
        </x14:conditionalFormatting>
        <x14:conditionalFormatting xmlns:xm="http://schemas.microsoft.com/office/excel/2006/main">
          <x14:cfRule type="expression" priority="43903" id="{2C1195A9-2F66-4EFB-B040-74FEDB3521F9}">
            <xm:f>ISBLANK('Kat 3'!F19:W95)</xm:f>
            <x14:dxf>
              <fill>
                <patternFill>
                  <bgColor theme="5" tint="0.39994506668294322"/>
                </patternFill>
              </fill>
            </x14:dxf>
          </x14:cfRule>
          <xm:sqref>E16:F16</xm:sqref>
        </x14:conditionalFormatting>
        <x14:conditionalFormatting xmlns:xm="http://schemas.microsoft.com/office/excel/2006/main">
          <x14:cfRule type="expression" priority="43904" id="{302D53C2-1C88-4CD6-A6B1-19E254F698C1}">
            <xm:f>ISBLANK('Kat 3'!O19:AA102)</xm:f>
            <x14:dxf>
              <fill>
                <patternFill>
                  <bgColor theme="5" tint="0.39994506668294322"/>
                </patternFill>
              </fill>
            </x14:dxf>
          </x14:cfRule>
          <xm:sqref>M16</xm:sqref>
        </x14:conditionalFormatting>
        <x14:conditionalFormatting xmlns:xm="http://schemas.microsoft.com/office/excel/2006/main">
          <x14:cfRule type="expression" priority="43907" id="{7424684C-D2DB-4601-B288-9AD6EA5A8E9F}">
            <xm:f>ISBLANK('Kat 3'!S19:AB102)</xm:f>
            <x14:dxf>
              <fill>
                <patternFill>
                  <bgColor theme="5" tint="0.39994506668294322"/>
                </patternFill>
              </fill>
            </x14:dxf>
          </x14:cfRule>
          <xm:sqref>Q16</xm:sqref>
        </x14:conditionalFormatting>
        <x14:conditionalFormatting xmlns:xm="http://schemas.microsoft.com/office/excel/2006/main">
          <x14:cfRule type="expression" priority="43909" id="{0EC08A79-9FFC-41D2-834A-DD34CD493AF5}">
            <xm:f>ISBLANK('Kat 3'!I19:Y95)</xm:f>
            <x14:dxf>
              <fill>
                <patternFill>
                  <bgColor theme="5" tint="0.39994506668294322"/>
                </patternFill>
              </fill>
            </x14:dxf>
          </x14:cfRule>
          <xm:sqref>H16:I16</xm:sqref>
        </x14:conditionalFormatting>
        <x14:conditionalFormatting xmlns:xm="http://schemas.microsoft.com/office/excel/2006/main">
          <x14:cfRule type="expression" priority="43910" id="{5EE86223-A18B-46E0-B20B-A6820DA876E9}">
            <xm:f>ISBLANK('Kat 3'!B19:V95)</xm:f>
            <x14:dxf>
              <fill>
                <patternFill>
                  <bgColor theme="5" tint="0.39994506668294322"/>
                </patternFill>
              </fill>
            </x14:dxf>
          </x14:cfRule>
          <xm:sqref>A16:D16</xm:sqref>
        </x14:conditionalFormatting>
        <x14:conditionalFormatting xmlns:xm="http://schemas.microsoft.com/office/excel/2006/main">
          <x14:cfRule type="expression" priority="44019" id="{F4FCA44F-DA85-49EF-B46F-FB77BDA91BD0}">
            <xm:f>ISBLANK('Kat 3'!F19:W113)</xm:f>
            <x14:dxf>
              <fill>
                <patternFill>
                  <bgColor theme="5" tint="0.39994506668294322"/>
                </patternFill>
              </fill>
            </x14:dxf>
          </x14:cfRule>
          <xm:sqref>E23:F23 E24</xm:sqref>
        </x14:conditionalFormatting>
        <x14:conditionalFormatting xmlns:xm="http://schemas.microsoft.com/office/excel/2006/main">
          <x14:cfRule type="expression" priority="44021" id="{CE848D28-A992-4113-BC00-BB3818A4DB75}">
            <xm:f>ISBLANK('Kat 3'!B19:V113)</xm:f>
            <x14:dxf>
              <fill>
                <patternFill>
                  <bgColor theme="5" tint="0.39994506668294322"/>
                </patternFill>
              </fill>
            </x14:dxf>
          </x14:cfRule>
          <xm:sqref>A23:D23 D24</xm:sqref>
        </x14:conditionalFormatting>
        <x14:conditionalFormatting xmlns:xm="http://schemas.microsoft.com/office/excel/2006/main">
          <x14:cfRule type="expression" priority="44025" id="{841CC108-9524-493A-B9F6-EBBD905AF5E4}">
            <xm:f>ISBLANK('Kat 3'!G19:X94)</xm:f>
            <x14:dxf>
              <fill>
                <patternFill>
                  <bgColor theme="5" tint="0.39994506668294322"/>
                </patternFill>
              </fill>
            </x14:dxf>
          </x14:cfRule>
          <xm:sqref>F18</xm:sqref>
        </x14:conditionalFormatting>
        <x14:conditionalFormatting xmlns:xm="http://schemas.microsoft.com/office/excel/2006/main">
          <x14:cfRule type="expression" priority="44027" id="{6D9C2090-3AE6-4755-BD30-BB3730A07A9B}">
            <xm:f>ISBLANK('Kat 3'!B19:V94)</xm:f>
            <x14:dxf>
              <fill>
                <patternFill>
                  <bgColor theme="5" tint="0.39994506668294322"/>
                </patternFill>
              </fill>
            </x14:dxf>
          </x14:cfRule>
          <xm:sqref>A18:C18</xm:sqref>
        </x14:conditionalFormatting>
        <x14:conditionalFormatting xmlns:xm="http://schemas.microsoft.com/office/excel/2006/main">
          <x14:cfRule type="expression" priority="44029" id="{E7DBE75C-DE1C-4EFF-96C2-8BE44EA924E4}">
            <xm:f>ISBLANK('Kat 3'!Q19:AB113)</xm:f>
            <x14:dxf>
              <fill>
                <patternFill>
                  <bgColor theme="5" tint="0.39994506668294322"/>
                </patternFill>
              </fill>
            </x14:dxf>
          </x14:cfRule>
          <xm:sqref>O23</xm:sqref>
        </x14:conditionalFormatting>
        <x14:conditionalFormatting xmlns:xm="http://schemas.microsoft.com/office/excel/2006/main">
          <x14:cfRule type="expression" priority="44033" id="{3FFA2B93-9F21-48DF-959E-0C16EECC7865}">
            <xm:f>ISBLANK('Kat 3'!S19:AB113)</xm:f>
            <x14:dxf>
              <fill>
                <patternFill>
                  <bgColor theme="5" tint="0.39994506668294322"/>
                </patternFill>
              </fill>
            </x14:dxf>
          </x14:cfRule>
          <xm:sqref>Q23</xm:sqref>
        </x14:conditionalFormatting>
        <x14:conditionalFormatting xmlns:xm="http://schemas.microsoft.com/office/excel/2006/main">
          <x14:cfRule type="expression" priority="44037" id="{293D8C2C-3EED-4CCB-9408-7B26359A2688}">
            <xm:f>ISBLANK('Kat 3'!O19:AA113)</xm:f>
            <x14:dxf>
              <fill>
                <patternFill>
                  <bgColor theme="5" tint="0.39994506668294322"/>
                </patternFill>
              </fill>
            </x14:dxf>
          </x14:cfRule>
          <xm:sqref>M23</xm:sqref>
        </x14:conditionalFormatting>
        <x14:conditionalFormatting xmlns:xm="http://schemas.microsoft.com/office/excel/2006/main">
          <x14:cfRule type="expression" priority="44039" id="{F4FCA44F-DA85-49EF-B46F-FB77BDA91BD0}">
            <xm:f>ISBLANK('Kat 3'!I19:Y113)</xm:f>
            <x14:dxf>
              <fill>
                <patternFill>
                  <bgColor theme="5" tint="0.39994506668294322"/>
                </patternFill>
              </fill>
            </x14:dxf>
          </x14:cfRule>
          <xm:sqref>H23:I23</xm:sqref>
        </x14:conditionalFormatting>
        <x14:conditionalFormatting xmlns:xm="http://schemas.microsoft.com/office/excel/2006/main">
          <x14:cfRule type="expression" priority="44041" id="{F0094E66-BE03-43D8-BC2D-675B453B8F05}">
            <xm:f>ISBLANK('Kat 3'!N19:AA113)</xm:f>
            <x14:dxf>
              <fill>
                <patternFill>
                  <bgColor theme="5" tint="0.39994506668294322"/>
                </patternFill>
              </fill>
            </x14:dxf>
          </x14:cfRule>
          <xm:sqref>L23</xm:sqref>
        </x14:conditionalFormatting>
        <x14:conditionalFormatting xmlns:xm="http://schemas.microsoft.com/office/excel/2006/main">
          <x14:cfRule type="expression" priority="44045" id="{A3570AB3-E16D-4F50-BEF9-8B548DBEDA57}">
            <xm:f>ISBLANK('Kat 3'!S19:AB101)</xm:f>
            <x14:dxf>
              <fill>
                <patternFill>
                  <bgColor theme="5" tint="0.39994506668294322"/>
                </patternFill>
              </fill>
            </x14:dxf>
          </x14:cfRule>
          <xm:sqref>Q18</xm:sqref>
        </x14:conditionalFormatting>
        <x14:conditionalFormatting xmlns:xm="http://schemas.microsoft.com/office/excel/2006/main">
          <x14:cfRule type="expression" priority="44046" id="{AE3CABC0-5569-48D1-9B52-C50D4C4A78ED}">
            <xm:f>ISBLANK('Kat 3'!O19:AA101)</xm:f>
            <x14:dxf>
              <fill>
                <patternFill>
                  <bgColor theme="5" tint="0.39994506668294322"/>
                </patternFill>
              </fill>
            </x14:dxf>
          </x14:cfRule>
          <xm:sqref>M18</xm:sqref>
        </x14:conditionalFormatting>
        <x14:conditionalFormatting xmlns:xm="http://schemas.microsoft.com/office/excel/2006/main">
          <x14:cfRule type="expression" priority="44047" id="{3FCA9B1F-37B4-4833-9865-D6E05D722718}">
            <xm:f>ISBLANK('Kat 3'!N19:AA101)</xm:f>
            <x14:dxf>
              <fill>
                <patternFill>
                  <bgColor theme="5" tint="0.39994506668294322"/>
                </patternFill>
              </fill>
            </x14:dxf>
          </x14:cfRule>
          <xm:sqref>L18</xm:sqref>
        </x14:conditionalFormatting>
        <x14:conditionalFormatting xmlns:xm="http://schemas.microsoft.com/office/excel/2006/main">
          <x14:cfRule type="expression" priority="45377" id="{A5CA05F7-7E4F-4BDA-8E4A-8C006F0DF0DF}">
            <xm:f>ISBLANK('Kat 3'!O10:AA85)</xm:f>
            <x14:dxf>
              <fill>
                <patternFill>
                  <bgColor theme="5" tint="0.39994506668294322"/>
                </patternFill>
              </fill>
            </x14:dxf>
          </x14:cfRule>
          <xm:sqref>M8</xm:sqref>
        </x14:conditionalFormatting>
        <x14:conditionalFormatting xmlns:xm="http://schemas.microsoft.com/office/excel/2006/main">
          <x14:cfRule type="expression" priority="45380" id="{38D75B74-6E1F-4531-80B4-59C67D8A4763}">
            <xm:f>ISBLANK('Kat 3'!S10:AB85)</xm:f>
            <x14:dxf>
              <fill>
                <patternFill>
                  <bgColor theme="5" tint="0.39994506668294322"/>
                </patternFill>
              </fill>
            </x14:dxf>
          </x14:cfRule>
          <xm:sqref>Q8</xm:sqref>
        </x14:conditionalFormatting>
        <x14:conditionalFormatting xmlns:xm="http://schemas.microsoft.com/office/excel/2006/main">
          <x14:cfRule type="expression" priority="45381" id="{BE7C7240-24A6-4AB1-A057-C5B2286EEB18}">
            <xm:f>ISBLANK('Kat 3'!F11:W86)</xm:f>
            <x14:dxf>
              <fill>
                <patternFill>
                  <bgColor theme="5" tint="0.39994506668294322"/>
                </patternFill>
              </fill>
            </x14:dxf>
          </x14:cfRule>
          <xm:sqref>E14 E9:E11</xm:sqref>
        </x14:conditionalFormatting>
        <x14:conditionalFormatting xmlns:xm="http://schemas.microsoft.com/office/excel/2006/main">
          <x14:cfRule type="expression" priority="45382" id="{A5CA05F7-7E4F-4BDA-8E4A-8C006F0DF0DF}">
            <xm:f>ISBLANK('Kat 3'!O10:AA85)</xm:f>
            <x14:dxf>
              <fill>
                <patternFill>
                  <bgColor theme="5" tint="0.39994506668294322"/>
                </patternFill>
              </fill>
            </x14:dxf>
          </x14:cfRule>
          <xm:sqref>M7</xm:sqref>
        </x14:conditionalFormatting>
        <x14:conditionalFormatting xmlns:xm="http://schemas.microsoft.com/office/excel/2006/main">
          <x14:cfRule type="expression" priority="45385" id="{38D75B74-6E1F-4531-80B4-59C67D8A4763}">
            <xm:f>ISBLANK('Kat 3'!S10:AB85)</xm:f>
            <x14:dxf>
              <fill>
                <patternFill>
                  <bgColor theme="5" tint="0.39994506668294322"/>
                </patternFill>
              </fill>
            </x14:dxf>
          </x14:cfRule>
          <xm:sqref>Q7</xm:sqref>
        </x14:conditionalFormatting>
        <x14:conditionalFormatting xmlns:xm="http://schemas.microsoft.com/office/excel/2006/main">
          <x14:cfRule type="expression" priority="45386" id="{A50AEAF7-942B-4EA2-9165-DF9899C160CB}">
            <xm:f>ISBLANK('Kat 3'!B10:V85)</xm:f>
            <x14:dxf>
              <fill>
                <patternFill>
                  <bgColor theme="5" tint="0.39994506668294322"/>
                </patternFill>
              </fill>
            </x14:dxf>
          </x14:cfRule>
          <xm:sqref>A8:B8</xm:sqref>
        </x14:conditionalFormatting>
        <x14:conditionalFormatting xmlns:xm="http://schemas.microsoft.com/office/excel/2006/main">
          <x14:cfRule type="expression" priority="45389" id="{A5CA05F7-7E4F-4BDA-8E4A-8C006F0DF0DF}">
            <xm:f>ISBLANK('Kat 3'!O11:AA85)</xm:f>
            <x14:dxf>
              <fill>
                <patternFill>
                  <bgColor theme="5" tint="0.39994506668294322"/>
                </patternFill>
              </fill>
            </x14:dxf>
          </x14:cfRule>
          <xm:sqref>M28</xm:sqref>
        </x14:conditionalFormatting>
        <x14:conditionalFormatting xmlns:xm="http://schemas.microsoft.com/office/excel/2006/main">
          <x14:cfRule type="expression" priority="45392" id="{38D75B74-6E1F-4531-80B4-59C67D8A4763}">
            <xm:f>ISBLANK('Kat 3'!S11:AB85)</xm:f>
            <x14:dxf>
              <fill>
                <patternFill>
                  <bgColor theme="5" tint="0.39994506668294322"/>
                </patternFill>
              </fill>
            </x14:dxf>
          </x14:cfRule>
          <xm:sqref>Q28</xm:sqref>
        </x14:conditionalFormatting>
        <x14:conditionalFormatting xmlns:xm="http://schemas.microsoft.com/office/excel/2006/main">
          <x14:cfRule type="expression" priority="45393" id="{BE7C7240-24A6-4AB1-A057-C5B2286EEB18}">
            <xm:f>ISBLANK('Kat 3'!I11:Y85)</xm:f>
            <x14:dxf>
              <fill>
                <patternFill>
                  <bgColor theme="5" tint="0.39994506668294322"/>
                </patternFill>
              </fill>
            </x14:dxf>
          </x14:cfRule>
          <xm:sqref>H28:I28</xm:sqref>
        </x14:conditionalFormatting>
        <x14:conditionalFormatting xmlns:xm="http://schemas.microsoft.com/office/excel/2006/main">
          <x14:cfRule type="expression" priority="45394" id="{A50AEAF7-942B-4EA2-9165-DF9899C160CB}">
            <xm:f>ISBLANK('Kat 3'!B11:V85)</xm:f>
            <x14:dxf>
              <fill>
                <patternFill>
                  <bgColor theme="5" tint="0.39994506668294322"/>
                </patternFill>
              </fill>
            </x14:dxf>
          </x14:cfRule>
          <xm:sqref>A28:B28</xm:sqref>
        </x14:conditionalFormatting>
        <x14:conditionalFormatting xmlns:xm="http://schemas.microsoft.com/office/excel/2006/main">
          <x14:cfRule type="expression" priority="45396" id="{816E87F9-EEF9-4E7A-AFCB-C14E99180F91}">
            <xm:f>ISBLANK('Kat 3'!N11:AA85)</xm:f>
            <x14:dxf>
              <fill>
                <patternFill>
                  <bgColor theme="5" tint="0.39994506668294322"/>
                </patternFill>
              </fill>
            </x14:dxf>
          </x14:cfRule>
          <xm:sqref>L28</xm:sqref>
        </x14:conditionalFormatting>
        <x14:conditionalFormatting xmlns:xm="http://schemas.microsoft.com/office/excel/2006/main">
          <x14:cfRule type="expression" priority="45403" id="{F1DA10B5-9545-4229-BAEA-05B6D84AA8ED}">
            <xm:f>ISBLANK('Kat 3'!O10:AA85)</xm:f>
            <x14:dxf>
              <fill>
                <patternFill>
                  <bgColor theme="5" tint="0.39994506668294322"/>
                </patternFill>
              </fill>
            </x14:dxf>
          </x14:cfRule>
          <xm:sqref>M33</xm:sqref>
        </x14:conditionalFormatting>
        <x14:conditionalFormatting xmlns:xm="http://schemas.microsoft.com/office/excel/2006/main">
          <x14:cfRule type="expression" priority="45404" id="{F1DA10B5-9545-4229-BAEA-05B6D84AA8ED}">
            <xm:f>ISBLANK('Kat 3'!O10:AA85)</xm:f>
            <x14:dxf>
              <fill>
                <patternFill>
                  <bgColor theme="5" tint="0.39994506668294322"/>
                </patternFill>
              </fill>
            </x14:dxf>
          </x14:cfRule>
          <xm:sqref>M34</xm:sqref>
        </x14:conditionalFormatting>
        <x14:conditionalFormatting xmlns:xm="http://schemas.microsoft.com/office/excel/2006/main">
          <x14:cfRule type="expression" priority="45408" id="{F9FA59E2-9B67-4993-91EF-999C87F683DF}">
            <xm:f>ISBLANK('Kat 3'!S10:AB85)</xm:f>
            <x14:dxf>
              <fill>
                <patternFill>
                  <bgColor theme="5" tint="0.39994506668294322"/>
                </patternFill>
              </fill>
            </x14:dxf>
          </x14:cfRule>
          <xm:sqref>Q33</xm:sqref>
        </x14:conditionalFormatting>
        <x14:conditionalFormatting xmlns:xm="http://schemas.microsoft.com/office/excel/2006/main">
          <x14:cfRule type="expression" priority="45410" id="{F9FA59E2-9B67-4993-91EF-999C87F683DF}">
            <xm:f>ISBLANK('Kat 3'!S10:AB85)</xm:f>
            <x14:dxf>
              <fill>
                <patternFill>
                  <bgColor theme="5" tint="0.39994506668294322"/>
                </patternFill>
              </fill>
            </x14:dxf>
          </x14:cfRule>
          <xm:sqref>Q34</xm:sqref>
        </x14:conditionalFormatting>
        <x14:conditionalFormatting xmlns:xm="http://schemas.microsoft.com/office/excel/2006/main">
          <x14:cfRule type="expression" priority="45415" id="{570E900D-8581-413D-9C9D-553B7C18EA64}">
            <xm:f>ISBLANK('Kat 3'!B10:V85)</xm:f>
            <x14:dxf>
              <fill>
                <patternFill>
                  <bgColor theme="5" tint="0.39994506668294322"/>
                </patternFill>
              </fill>
            </x14:dxf>
          </x14:cfRule>
          <xm:sqref>A33:B33</xm:sqref>
        </x14:conditionalFormatting>
        <x14:conditionalFormatting xmlns:xm="http://schemas.microsoft.com/office/excel/2006/main">
          <x14:cfRule type="expression" priority="45416" id="{570E900D-8581-413D-9C9D-553B7C18EA64}">
            <xm:f>ISBLANK('Kat 3'!B10:V85)</xm:f>
            <x14:dxf>
              <fill>
                <patternFill>
                  <bgColor theme="5" tint="0.39994506668294322"/>
                </patternFill>
              </fill>
            </x14:dxf>
          </x14:cfRule>
          <xm:sqref>A34:B34</xm:sqref>
        </x14:conditionalFormatting>
        <x14:conditionalFormatting xmlns:xm="http://schemas.microsoft.com/office/excel/2006/main">
          <x14:cfRule type="expression" priority="45419" id="{5200BC4A-0238-444D-8EDF-FE91229B4F27}">
            <xm:f>ISBLANK('Kat 3'!B10:V85)</xm:f>
            <x14:dxf>
              <fill>
                <patternFill>
                  <bgColor theme="5" tint="0.39994506668294322"/>
                </patternFill>
              </fill>
            </x14:dxf>
          </x14:cfRule>
          <xm:sqref>A31:B31</xm:sqref>
        </x14:conditionalFormatting>
        <x14:conditionalFormatting xmlns:xm="http://schemas.microsoft.com/office/excel/2006/main">
          <x14:cfRule type="expression" priority="45424" id="{1A619F5B-D82F-48CC-BDCD-4B20D1693F86}">
            <xm:f>ISBLANK('Kat 3'!B10:V85)</xm:f>
            <x14:dxf>
              <fill>
                <patternFill>
                  <bgColor theme="5" tint="0.39994506668294322"/>
                </patternFill>
              </fill>
            </x14:dxf>
          </x14:cfRule>
          <xm:sqref>A7:B7</xm:sqref>
        </x14:conditionalFormatting>
        <x14:conditionalFormatting xmlns:xm="http://schemas.microsoft.com/office/excel/2006/main">
          <x14:cfRule type="expression" priority="45425" id="{1AC36643-DBD0-46D9-9FAB-66EBA744F4FB}">
            <xm:f>ISBLANK('Kat 3'!F5:W84)</xm:f>
            <x14:dxf>
              <fill>
                <patternFill>
                  <bgColor theme="5" tint="0.39994506668294322"/>
                </patternFill>
              </fill>
            </x14:dxf>
          </x14:cfRule>
          <xm:sqref>E25</xm:sqref>
        </x14:conditionalFormatting>
        <x14:conditionalFormatting xmlns:xm="http://schemas.microsoft.com/office/excel/2006/main">
          <x14:cfRule type="expression" priority="45427" id="{CFA0CD4D-E031-4D1A-8967-79DE0A348F2C}">
            <xm:f>ISBLANK('Kat 3'!B5:V84)</xm:f>
            <x14:dxf>
              <fill>
                <patternFill>
                  <bgColor theme="5" tint="0.39994506668294322"/>
                </patternFill>
              </fill>
            </x14:dxf>
          </x14:cfRule>
          <xm:sqref>A26:B26 D25</xm:sqref>
        </x14:conditionalFormatting>
        <x14:conditionalFormatting xmlns:xm="http://schemas.microsoft.com/office/excel/2006/main">
          <x14:cfRule type="expression" priority="46753" id="{B66ED033-505A-4010-BA91-E42FA5154CFF}">
            <xm:f>ISBLANK('Kat 3'!I10:Y87)</xm:f>
            <x14:dxf>
              <fill>
                <patternFill>
                  <bgColor theme="5" tint="0.39994506668294322"/>
                </patternFill>
              </fill>
            </x14:dxf>
          </x14:cfRule>
          <xm:sqref>H30:I30</xm:sqref>
        </x14:conditionalFormatting>
        <x14:conditionalFormatting xmlns:xm="http://schemas.microsoft.com/office/excel/2006/main">
          <x14:cfRule type="expression" priority="46758" id="{2B5C7A76-A1D6-429F-B37D-162CABCE725C}">
            <xm:f>ISBLANK('Kat 3'!I10:Y93)</xm:f>
            <x14:dxf>
              <fill>
                <patternFill>
                  <bgColor theme="5" tint="0.39994506668294322"/>
                </patternFill>
              </fill>
            </x14:dxf>
          </x14:cfRule>
          <xm:sqref>H32:I32</xm:sqref>
        </x14:conditionalFormatting>
        <x14:conditionalFormatting xmlns:xm="http://schemas.microsoft.com/office/excel/2006/main">
          <x14:cfRule type="expression" priority="46761" id="{29A09DDD-4019-4568-81F8-1AD850CBCCBD}">
            <xm:f>ISBLANK('Kat 3'!I11:Y87)</xm:f>
            <x14:dxf>
              <fill>
                <patternFill>
                  <bgColor theme="5" tint="0.39994506668294322"/>
                </patternFill>
              </fill>
            </x14:dxf>
          </x14:cfRule>
          <xm:sqref>H27:I27</xm:sqref>
        </x14:conditionalFormatting>
        <x14:conditionalFormatting xmlns:xm="http://schemas.microsoft.com/office/excel/2006/main">
          <x14:cfRule type="expression" priority="46768" id="{470B01AC-9F8E-462E-8688-3A3045CE741B}">
            <xm:f>ISBLANK('Kat 3'!I12:Y93)</xm:f>
            <x14:dxf>
              <fill>
                <patternFill>
                  <bgColor theme="5" tint="0.39994506668294322"/>
                </patternFill>
              </fill>
            </x14:dxf>
          </x14:cfRule>
          <xm:sqref>H10:I10</xm:sqref>
        </x14:conditionalFormatting>
        <x14:conditionalFormatting xmlns:xm="http://schemas.microsoft.com/office/excel/2006/main">
          <x14:cfRule type="expression" priority="46771" id="{373D941B-BAB4-4B08-BE83-60CC2009DB24}">
            <xm:f>ISBLANK('Kat 3'!I11:Y102)</xm:f>
            <x14:dxf>
              <fill>
                <patternFill>
                  <bgColor theme="5" tint="0.39994506668294322"/>
                </patternFill>
              </fill>
            </x14:dxf>
          </x14:cfRule>
          <xm:sqref>H9:I9</xm:sqref>
        </x14:conditionalFormatting>
        <x14:conditionalFormatting xmlns:xm="http://schemas.microsoft.com/office/excel/2006/main">
          <x14:cfRule type="expression" priority="46787" id="{20AFA987-8A58-462C-BC14-076EDC2D18B7}">
            <xm:f>ISBLANK('Kat 3'!I9:Y93)</xm:f>
            <x14:dxf>
              <fill>
                <patternFill>
                  <bgColor theme="5" tint="0.39994506668294322"/>
                </patternFill>
              </fill>
            </x14:dxf>
          </x14:cfRule>
          <xm:sqref>H15:I15</xm:sqref>
        </x14:conditionalFormatting>
        <x14:conditionalFormatting xmlns:xm="http://schemas.microsoft.com/office/excel/2006/main">
          <x14:cfRule type="expression" priority="46800" id="{F4FCA44F-DA85-49EF-B46F-FB77BDA91BD0}">
            <xm:f>ISBLANK('Kat 3'!I4:Y108)</xm:f>
            <x14:dxf>
              <fill>
                <patternFill>
                  <bgColor theme="5" tint="0.39994506668294322"/>
                </patternFill>
              </fill>
            </x14:dxf>
          </x14:cfRule>
          <xm:sqref>H11:I11</xm:sqref>
        </x14:conditionalFormatting>
        <x14:conditionalFormatting xmlns:xm="http://schemas.microsoft.com/office/excel/2006/main">
          <x14:cfRule type="expression" priority="46814" id="{3E056AB6-2769-4898-910C-E92F44799323}">
            <xm:f>ISBLANK('Kat 3'!I25:Y95)</xm:f>
            <x14:dxf>
              <fill>
                <patternFill>
                  <bgColor theme="5" tint="0.39994506668294322"/>
                </patternFill>
              </fill>
            </x14:dxf>
          </x14:cfRule>
          <xm:sqref>H19:I19</xm:sqref>
        </x14:conditionalFormatting>
        <x14:conditionalFormatting xmlns:xm="http://schemas.microsoft.com/office/excel/2006/main">
          <x14:cfRule type="expression" priority="46831" id="{3E056AB6-2769-4898-910C-E92F44799323}">
            <xm:f>ISBLANK('Kat 3'!I19:Y94)</xm:f>
            <x14:dxf>
              <fill>
                <patternFill>
                  <bgColor theme="5" tint="0.39994506668294322"/>
                </patternFill>
              </fill>
            </x14:dxf>
          </x14:cfRule>
          <xm:sqref>H18:I18</xm:sqref>
        </x14:conditionalFormatting>
        <x14:conditionalFormatting xmlns:xm="http://schemas.microsoft.com/office/excel/2006/main">
          <x14:cfRule type="expression" priority="46842" id="{BE7C7240-24A6-4AB1-A057-C5B2286EEB18}">
            <xm:f>ISBLANK('Kat 3'!I10:Y85)</xm:f>
            <x14:dxf>
              <fill>
                <patternFill>
                  <bgColor theme="5" tint="0.39994506668294322"/>
                </patternFill>
              </fill>
            </x14:dxf>
          </x14:cfRule>
          <xm:sqref>H8:I8</xm:sqref>
        </x14:conditionalFormatting>
        <x14:conditionalFormatting xmlns:xm="http://schemas.microsoft.com/office/excel/2006/main">
          <x14:cfRule type="expression" priority="46848" id="{75292511-0626-4EA7-8CC6-5EFD6C417BB8}">
            <xm:f>ISBLANK('Kat 3'!I10:Y85)</xm:f>
            <x14:dxf>
              <fill>
                <patternFill>
                  <bgColor theme="5" tint="0.39994506668294322"/>
                </patternFill>
              </fill>
            </x14:dxf>
          </x14:cfRule>
          <xm:sqref>H33:I33</xm:sqref>
        </x14:conditionalFormatting>
        <x14:conditionalFormatting xmlns:xm="http://schemas.microsoft.com/office/excel/2006/main">
          <x14:cfRule type="expression" priority="46850" id="{75292511-0626-4EA7-8CC6-5EFD6C417BB8}">
            <xm:f>ISBLANK('Kat 3'!I10:Y85)</xm:f>
            <x14:dxf>
              <fill>
                <patternFill>
                  <bgColor theme="5" tint="0.39994506668294322"/>
                </patternFill>
              </fill>
            </x14:dxf>
          </x14:cfRule>
          <xm:sqref>H34:I34</xm:sqref>
        </x14:conditionalFormatting>
        <x14:conditionalFormatting xmlns:xm="http://schemas.microsoft.com/office/excel/2006/main">
          <x14:cfRule type="expression" priority="46855" id="{1F2954B7-5703-4B52-AFEA-6FBE97807595}">
            <xm:f>ISBLANK('Kat 3'!I10:Y85)</xm:f>
            <x14:dxf>
              <fill>
                <patternFill>
                  <bgColor theme="5" tint="0.39994506668294322"/>
                </patternFill>
              </fill>
            </x14:dxf>
          </x14:cfRule>
          <xm:sqref>H31:I31</xm:sqref>
        </x14:conditionalFormatting>
        <x14:conditionalFormatting xmlns:xm="http://schemas.microsoft.com/office/excel/2006/main">
          <x14:cfRule type="expression" priority="46858" id="{20AFA987-8A58-462C-BC14-076EDC2D18B7}">
            <xm:f>ISBLANK('Kat 3'!I10:Y85)</xm:f>
            <x14:dxf>
              <fill>
                <patternFill>
                  <bgColor theme="5" tint="0.39994506668294322"/>
                </patternFill>
              </fill>
            </x14:dxf>
          </x14:cfRule>
          <xm:sqref>H7:I7</xm:sqref>
        </x14:conditionalFormatting>
        <x14:conditionalFormatting xmlns:xm="http://schemas.microsoft.com/office/excel/2006/main">
          <x14:cfRule type="expression" priority="46863" id="{1AC36643-DBD0-46D9-9FAB-66EBA744F4FB}">
            <xm:f>ISBLANK('Kat 3'!I6:Y85)</xm:f>
            <x14:dxf>
              <fill>
                <patternFill>
                  <bgColor theme="5" tint="0.39994506668294322"/>
                </patternFill>
              </fill>
            </x14:dxf>
          </x14:cfRule>
          <xm:sqref>H26:I26</xm:sqref>
        </x14:conditionalFormatting>
        <x14:conditionalFormatting xmlns:xm="http://schemas.microsoft.com/office/excel/2006/main">
          <x14:cfRule type="expression" priority="12" id="{99BF6B6B-8BEE-4668-8409-E7E8AE0DE583}">
            <xm:f>ISBLANK('\\kreis-vg.de\dfs\user\61306\Umleitungen\Desktop\[Kopie von Planeingabe H+H Prioritätenliste 22-25 Stand 01.09.2021.xlsx]Kat 3'!#REF!)</xm:f>
            <x14:dxf>
              <fill>
                <patternFill>
                  <bgColor theme="5" tint="0.39994506668294322"/>
                </patternFill>
              </fill>
            </x14:dxf>
          </x14:cfRule>
          <xm:sqref>E30:F30 E31</xm:sqref>
        </x14:conditionalFormatting>
        <x14:conditionalFormatting xmlns:xm="http://schemas.microsoft.com/office/excel/2006/main">
          <x14:cfRule type="expression" priority="11" id="{6EE4BFCD-CA71-48D3-A533-A9F2DBB08502}">
            <xm:f>ISBLANK('\\kreis-vg.de\dfs\user\61306\Umleitungen\Desktop\[Kopie von Planeingabe H+H Prioritätenliste 22-25 Stand 01.09.2021.xlsx]Kat 3'!#REF!)</xm:f>
            <x14:dxf>
              <fill>
                <patternFill>
                  <bgColor theme="5" tint="0.39994506668294322"/>
                </patternFill>
              </fill>
            </x14:dxf>
          </x14:cfRule>
          <xm:sqref>E29:F29</xm:sqref>
        </x14:conditionalFormatting>
        <x14:conditionalFormatting xmlns:xm="http://schemas.microsoft.com/office/excel/2006/main">
          <x14:cfRule type="expression" priority="13" id="{87E7AA24-CEC3-4AB5-97C9-6230AF1AFB05}">
            <xm:f>ISBLANK('\\kreis-vg.de\dfs\user\61306\Umleitungen\Desktop\[Kopie von Planeingabe H+H Prioritätenliste 22-25 Stand 01.09.2021.xlsx]Kat 3'!#REF!)</xm:f>
            <x14:dxf>
              <fill>
                <patternFill>
                  <bgColor theme="5" tint="0.39994506668294322"/>
                </patternFill>
              </fill>
            </x14:dxf>
          </x14:cfRule>
          <xm:sqref>E32:F32 E33</xm:sqref>
        </x14:conditionalFormatting>
        <x14:conditionalFormatting xmlns:xm="http://schemas.microsoft.com/office/excel/2006/main">
          <x14:cfRule type="expression" priority="10" id="{23D4488F-0B2F-4D0A-9BC9-1EFF396C4EA8}">
            <xm:f>ISBLANK('\\kreis-vg.de\dfs\user\61306\Umleitungen\Desktop\[Kopie von Planeingabe H+H Prioritätenliste 22-25 Stand 01.09.2021.xlsx]Kat 3'!#REF!)</xm:f>
            <x14:dxf>
              <fill>
                <patternFill>
                  <bgColor theme="5" tint="0.39994506668294322"/>
                </patternFill>
              </fill>
            </x14:dxf>
          </x14:cfRule>
          <xm:sqref>E27:F27</xm:sqref>
        </x14:conditionalFormatting>
        <x14:conditionalFormatting xmlns:xm="http://schemas.microsoft.com/office/excel/2006/main">
          <x14:cfRule type="expression" priority="14" id="{8EB72760-3A6E-42EF-A4A1-092ABA13B0A6}">
            <xm:f>ISBLANK('\\kreis-vg.de\dfs\user\61306\Umleitungen\Desktop\[Kopie von Planeingabe H+H Prioritätenliste 22-25 Stand 01.09.2021.xlsx]Kat 3'!#REF!)</xm:f>
            <x14:dxf>
              <fill>
                <patternFill>
                  <bgColor theme="5" tint="0.39994506668294322"/>
                </patternFill>
              </fill>
            </x14:dxf>
          </x14:cfRule>
          <xm:sqref>G30</xm:sqref>
        </x14:conditionalFormatting>
        <x14:conditionalFormatting xmlns:xm="http://schemas.microsoft.com/office/excel/2006/main">
          <x14:cfRule type="expression" priority="15" id="{5BA8415B-DD16-4D82-84AB-21B09DC08E72}">
            <xm:f>ISBLANK('\\kreis-vg.de\dfs\user\61306\Umleitungen\Desktop\[Kopie von Planeingabe H+H Prioritätenliste 22-25 Stand 01.09.2021.xlsx]Kat 3'!#REF!)</xm:f>
            <x14:dxf>
              <fill>
                <patternFill>
                  <bgColor theme="5" tint="0.39994506668294322"/>
                </patternFill>
              </fill>
            </x14:dxf>
          </x14:cfRule>
          <xm:sqref>C30:D30 D31</xm:sqref>
        </x14:conditionalFormatting>
        <x14:conditionalFormatting xmlns:xm="http://schemas.microsoft.com/office/excel/2006/main">
          <x14:cfRule type="expression" priority="16" id="{9747C926-9552-4B1C-A02A-46BCA9151223}">
            <xm:f>ISBLANK('\\kreis-vg.de\dfs\user\61306\Umleitungen\Desktop\[Kopie von Planeingabe H+H Prioritätenliste 22-25 Stand 01.09.2021.xlsx]Kat 3'!#REF!)</xm:f>
            <x14:dxf>
              <fill>
                <patternFill>
                  <bgColor theme="5" tint="0.39994506668294322"/>
                </patternFill>
              </fill>
            </x14:dxf>
          </x14:cfRule>
          <xm:sqref>C29:D29</xm:sqref>
        </x14:conditionalFormatting>
        <x14:conditionalFormatting xmlns:xm="http://schemas.microsoft.com/office/excel/2006/main">
          <x14:cfRule type="expression" priority="17" id="{6968F39D-05D7-4BB4-BEC7-7A32E6947839}">
            <xm:f>ISBLANK('\\kreis-vg.de\dfs\user\61306\Umleitungen\Desktop\[Kopie von Planeingabe H+H Prioritätenliste 22-25 Stand 01.09.2021.xlsx]Kat 3'!#REF!)</xm:f>
            <x14:dxf>
              <fill>
                <patternFill>
                  <bgColor theme="5" tint="0.39994506668294322"/>
                </patternFill>
              </fill>
            </x14:dxf>
          </x14:cfRule>
          <xm:sqref>G32</xm:sqref>
        </x14:conditionalFormatting>
        <x14:conditionalFormatting xmlns:xm="http://schemas.microsoft.com/office/excel/2006/main">
          <x14:cfRule type="expression" priority="18" id="{C9363304-9A25-49A6-B9D1-6CEDE51F8FA8}">
            <xm:f>ISBLANK('\\kreis-vg.de\dfs\user\61306\Umleitungen\Desktop\[Kopie von Planeingabe H+H Prioritätenliste 22-25 Stand 01.09.2021.xlsx]Kat 3'!#REF!)</xm:f>
            <x14:dxf>
              <fill>
                <patternFill>
                  <bgColor theme="5" tint="0.39994506668294322"/>
                </patternFill>
              </fill>
            </x14:dxf>
          </x14:cfRule>
          <xm:sqref>C32:D32</xm:sqref>
        </x14:conditionalFormatting>
        <x14:conditionalFormatting xmlns:xm="http://schemas.microsoft.com/office/excel/2006/main">
          <x14:cfRule type="expression" priority="19" id="{C756945B-EA48-49C2-8770-7B9363E0A83F}">
            <xm:f>ISBLANK('\\kreis-vg.de\dfs\user\61306\Umleitungen\Desktop\[Kopie von Planeingabe H+H Prioritätenliste 22-25 Stand 01.09.2021.xlsx]Kat 3'!#REF!)</xm:f>
            <x14:dxf>
              <fill>
                <patternFill>
                  <bgColor theme="5" tint="0.39994506668294322"/>
                </patternFill>
              </fill>
            </x14:dxf>
          </x14:cfRule>
          <xm:sqref>G27</xm:sqref>
        </x14:conditionalFormatting>
        <x14:conditionalFormatting xmlns:xm="http://schemas.microsoft.com/office/excel/2006/main">
          <x14:cfRule type="expression" priority="20" id="{ED31E03E-C4E0-4C60-BF9B-9BCAED45D811}">
            <xm:f>ISBLANK('\\kreis-vg.de\dfs\user\61306\Umleitungen\Desktop\[Kopie von Planeingabe H+H Prioritätenliste 22-25 Stand 01.09.2021.xlsx]Kat 3'!#REF!)</xm:f>
            <x14:dxf>
              <fill>
                <patternFill>
                  <bgColor theme="5" tint="0.39994506668294322"/>
                </patternFill>
              </fill>
            </x14:dxf>
          </x14:cfRule>
          <xm:sqref>C27:D27</xm:sqref>
        </x14:conditionalFormatting>
        <x14:conditionalFormatting xmlns:xm="http://schemas.microsoft.com/office/excel/2006/main">
          <x14:cfRule type="expression" priority="21" id="{19A813CF-C553-4362-AFDE-D3FB77817863}">
            <xm:f>ISBLANK('\\kreis-vg.de\dfs\user\61306\Umleitungen\Desktop\[Kopie von Planeingabe H+H Prioritätenliste 22-25 Stand 01.09.2021.xlsx]Kat 3'!#REF!)</xm:f>
            <x14:dxf>
              <fill>
                <patternFill>
                  <bgColor theme="5" tint="0.39994506668294322"/>
                </patternFill>
              </fill>
            </x14:dxf>
          </x14:cfRule>
          <xm:sqref>E28:F28</xm:sqref>
        </x14:conditionalFormatting>
        <x14:conditionalFormatting xmlns:xm="http://schemas.microsoft.com/office/excel/2006/main">
          <x14:cfRule type="expression" priority="22" id="{7647501B-EA24-4D5C-A846-587110FECDE2}">
            <xm:f>ISBLANK('\\kreis-vg.de\dfs\user\61306\Umleitungen\Desktop\[Kopie von Planeingabe H+H Prioritätenliste 22-25 Stand 01.09.2021.xlsx]Kat 3'!#REF!)</xm:f>
            <x14:dxf>
              <fill>
                <patternFill>
                  <bgColor theme="5" tint="0.39994506668294322"/>
                </patternFill>
              </fill>
            </x14:dxf>
          </x14:cfRule>
          <xm:sqref>C28:D28</xm:sqref>
        </x14:conditionalFormatting>
        <x14:conditionalFormatting xmlns:xm="http://schemas.microsoft.com/office/excel/2006/main">
          <x14:cfRule type="expression" priority="23" id="{C0C24C04-A090-4462-A117-98FDDEE2E705}">
            <xm:f>ISBLANK('\\kreis-vg.de\dfs\user\61306\Umleitungen\Desktop\[Kopie von Planeingabe H+H Prioritätenliste 22-25 Stand 01.09.2021.xlsx]Kat 3'!#REF!)</xm:f>
            <x14:dxf>
              <fill>
                <patternFill>
                  <bgColor theme="5" tint="0.39994506668294322"/>
                </patternFill>
              </fill>
            </x14:dxf>
          </x14:cfRule>
          <xm:sqref>F33</xm:sqref>
        </x14:conditionalFormatting>
        <x14:conditionalFormatting xmlns:xm="http://schemas.microsoft.com/office/excel/2006/main">
          <x14:cfRule type="expression" priority="24" id="{DE65E802-6242-4ED2-B3DC-761DC3468DAA}">
            <xm:f>ISBLANK('\\kreis-vg.de\dfs\user\61306\Umleitungen\Desktop\[Kopie von Planeingabe H+H Prioritätenliste 22-25 Stand 01.09.2021.xlsx]Kat 3'!#REF!)</xm:f>
            <x14:dxf>
              <fill>
                <patternFill>
                  <bgColor theme="5" tint="0.39994506668294322"/>
                </patternFill>
              </fill>
            </x14:dxf>
          </x14:cfRule>
          <xm:sqref>E34:F34</xm:sqref>
        </x14:conditionalFormatting>
        <x14:conditionalFormatting xmlns:xm="http://schemas.microsoft.com/office/excel/2006/main">
          <x14:cfRule type="expression" priority="25" id="{46CF9742-AFDA-4637-A5D6-2E8C676A4864}">
            <xm:f>ISBLANK('\\kreis-vg.de\dfs\user\61306\Umleitungen\Desktop\[Kopie von Planeingabe H+H Prioritätenliste 22-25 Stand 01.09.2021.xlsx]Kat 3'!#REF!)</xm:f>
            <x14:dxf>
              <fill>
                <patternFill>
                  <bgColor theme="5" tint="0.39994506668294322"/>
                </patternFill>
              </fill>
            </x14:dxf>
          </x14:cfRule>
          <xm:sqref>G33</xm:sqref>
        </x14:conditionalFormatting>
        <x14:conditionalFormatting xmlns:xm="http://schemas.microsoft.com/office/excel/2006/main">
          <x14:cfRule type="expression" priority="26" id="{2B0E3AFE-1ED0-4AC5-B744-D9B49623B2BE}">
            <xm:f>ISBLANK('\\kreis-vg.de\dfs\user\61306\Umleitungen\Desktop\[Kopie von Planeingabe H+H Prioritätenliste 22-25 Stand 01.09.2021.xlsx]Kat 3'!#REF!)</xm:f>
            <x14:dxf>
              <fill>
                <patternFill>
                  <bgColor theme="5" tint="0.39994506668294322"/>
                </patternFill>
              </fill>
            </x14:dxf>
          </x14:cfRule>
          <xm:sqref>G34</xm:sqref>
        </x14:conditionalFormatting>
        <x14:conditionalFormatting xmlns:xm="http://schemas.microsoft.com/office/excel/2006/main">
          <x14:cfRule type="expression" priority="27" id="{EEB85F87-4EFB-4168-8984-C68A7E2F2189}">
            <xm:f>ISBLANK('\\kreis-vg.de\dfs\user\61306\Umleitungen\Desktop\[Kopie von Planeingabe H+H Prioritätenliste 22-25 Stand 01.09.2021.xlsx]Kat 3'!#REF!)</xm:f>
            <x14:dxf>
              <fill>
                <patternFill>
                  <bgColor theme="5" tint="0.39994506668294322"/>
                </patternFill>
              </fill>
            </x14:dxf>
          </x14:cfRule>
          <xm:sqref>C33:D33</xm:sqref>
        </x14:conditionalFormatting>
        <x14:conditionalFormatting xmlns:xm="http://schemas.microsoft.com/office/excel/2006/main">
          <x14:cfRule type="expression" priority="28" id="{874D02BF-84B7-4483-99CC-C5605163BB99}">
            <xm:f>ISBLANK('\\kreis-vg.de\dfs\user\61306\Umleitungen\Desktop\[Kopie von Planeingabe H+H Prioritätenliste 22-25 Stand 01.09.2021.xlsx]Kat 3'!#REF!)</xm:f>
            <x14:dxf>
              <fill>
                <patternFill>
                  <bgColor theme="5" tint="0.39994506668294322"/>
                </patternFill>
              </fill>
            </x14:dxf>
          </x14:cfRule>
          <xm:sqref>C34:D34</xm:sqref>
        </x14:conditionalFormatting>
        <x14:conditionalFormatting xmlns:xm="http://schemas.microsoft.com/office/excel/2006/main">
          <x14:cfRule type="expression" priority="29" id="{C9170205-D7B7-44CE-BD9D-E4DA92737823}">
            <xm:f>ISBLANK('\\kreis-vg.de\dfs\user\61306\Umleitungen\Desktop\[Kopie von Planeingabe H+H Prioritätenliste 22-25 Stand 01.09.2021.xlsx]Kat 3'!#REF!)</xm:f>
            <x14:dxf>
              <fill>
                <patternFill>
                  <bgColor theme="5" tint="0.39994506668294322"/>
                </patternFill>
              </fill>
            </x14:dxf>
          </x14:cfRule>
          <xm:sqref>F31</xm:sqref>
        </x14:conditionalFormatting>
        <x14:conditionalFormatting xmlns:xm="http://schemas.microsoft.com/office/excel/2006/main">
          <x14:cfRule type="expression" priority="30" id="{03064074-3326-40A1-AFDD-AFFF41D5F377}">
            <xm:f>ISBLANK('\\kreis-vg.de\dfs\user\61306\Umleitungen\Desktop\[Kopie von Planeingabe H+H Prioritätenliste 22-25 Stand 01.09.2021.xlsx]Kat 3'!#REF!)</xm:f>
            <x14:dxf>
              <fill>
                <patternFill>
                  <bgColor theme="5" tint="0.39994506668294322"/>
                </patternFill>
              </fill>
            </x14:dxf>
          </x14:cfRule>
          <xm:sqref>G31</xm:sqref>
        </x14:conditionalFormatting>
        <x14:conditionalFormatting xmlns:xm="http://schemas.microsoft.com/office/excel/2006/main">
          <x14:cfRule type="expression" priority="31" id="{15F87F33-76D9-40BB-8B07-2FDA36D6816A}">
            <xm:f>ISBLANK('\\kreis-vg.de\dfs\user\61306\Umleitungen\Desktop\[Kopie von Planeingabe H+H Prioritätenliste 22-25 Stand 01.09.2021.xlsx]Kat 3'!#REF!)</xm:f>
            <x14:dxf>
              <fill>
                <patternFill>
                  <bgColor theme="5" tint="0.39994506668294322"/>
                </patternFill>
              </fill>
            </x14:dxf>
          </x14:cfRule>
          <xm:sqref>C31</xm:sqref>
        </x14:conditionalFormatting>
        <x14:conditionalFormatting xmlns:xm="http://schemas.microsoft.com/office/excel/2006/main">
          <x14:cfRule type="expression" priority="32" id="{893318BA-70EF-4A13-B078-3FC0D43B4A2F}">
            <xm:f>ISBLANK('\\kreis-vg.de\dfs\user\61306\Umleitungen\Desktop\[Kopie von Planeingabe H+H Prioritätenliste 22-25 Stand 01.09.2021.xlsx]Kat 3'!#REF!)</xm:f>
            <x14:dxf>
              <fill>
                <patternFill>
                  <bgColor theme="5" tint="0.39994506668294322"/>
                </patternFill>
              </fill>
            </x14:dxf>
          </x14:cfRule>
          <xm:sqref>E26:F26</xm:sqref>
        </x14:conditionalFormatting>
        <x14:conditionalFormatting xmlns:xm="http://schemas.microsoft.com/office/excel/2006/main">
          <x14:cfRule type="expression" priority="33" id="{5279D78D-8FCF-400D-AE05-BC91B64919B0}">
            <xm:f>ISBLANK('\\kreis-vg.de\dfs\user\61306\Umleitungen\Desktop\[Kopie von Planeingabe H+H Prioritätenliste 22-25 Stand 01.09.2021.xlsx]Kat 3'!#REF!)</xm:f>
            <x14:dxf>
              <fill>
                <patternFill>
                  <bgColor theme="5" tint="0.39994506668294322"/>
                </patternFill>
              </fill>
            </x14:dxf>
          </x14:cfRule>
          <xm:sqref>G26</xm:sqref>
        </x14:conditionalFormatting>
        <x14:conditionalFormatting xmlns:xm="http://schemas.microsoft.com/office/excel/2006/main">
          <x14:cfRule type="expression" priority="34" id="{075AE929-C605-4B8C-A5FA-C92D5D1D48FD}">
            <xm:f>ISBLANK('\\kreis-vg.de\dfs\user\61306\Umleitungen\Desktop\[Kopie von Planeingabe H+H Prioritätenliste 22-25 Stand 01.09.2021.xlsx]Kat 3'!#REF!)</xm:f>
            <x14:dxf>
              <fill>
                <patternFill>
                  <bgColor theme="5" tint="0.39994506668294322"/>
                </patternFill>
              </fill>
            </x14:dxf>
          </x14:cfRule>
          <xm:sqref>C26:D26</xm:sqref>
        </x14:conditionalFormatting>
        <x14:conditionalFormatting xmlns:xm="http://schemas.microsoft.com/office/excel/2006/main">
          <x14:cfRule type="expression" priority="47434" id="{47F14772-6F01-4CFA-ACBC-766CCFEAC902}">
            <xm:f>ISBLANK('Kat 2'!B36:U51)</xm:f>
            <x14:dxf>
              <fill>
                <patternFill>
                  <bgColor theme="5" tint="0.39994506668294322"/>
                </patternFill>
              </fill>
            </x14:dxf>
          </x14:cfRule>
          <xm:sqref>A4:D4</xm:sqref>
        </x14:conditionalFormatting>
        <x14:conditionalFormatting xmlns:xm="http://schemas.microsoft.com/office/excel/2006/main">
          <x14:cfRule type="expression" priority="47435" id="{47F14772-6F01-4CFA-ACBC-766CCFEAC902}">
            <xm:f>ISBLANK('Kat 2'!F36:V51)</xm:f>
            <x14:dxf>
              <fill>
                <patternFill>
                  <bgColor theme="5" tint="0.39994506668294322"/>
                </patternFill>
              </fill>
            </x14:dxf>
          </x14:cfRule>
          <xm:sqref>E4:F4</xm:sqref>
        </x14:conditionalFormatting>
        <x14:conditionalFormatting xmlns:xm="http://schemas.microsoft.com/office/excel/2006/main">
          <x14:cfRule type="expression" priority="47478" id="{47F14772-6F01-4CFA-ACBC-766CCFEAC902}">
            <xm:f>ISBLANK('Kat 2'!K36:Y51)</xm:f>
            <x14:dxf>
              <fill>
                <patternFill>
                  <bgColor theme="5" tint="0.39994506668294322"/>
                </patternFill>
              </fill>
            </x14:dxf>
          </x14:cfRule>
          <xm:sqref>M4 J4 O4 Q4 S4</xm:sqref>
        </x14:conditionalFormatting>
        <x14:conditionalFormatting xmlns:xm="http://schemas.microsoft.com/office/excel/2006/main">
          <x14:cfRule type="expression" priority="47896" id="{3BDF3FB6-6A53-4453-A632-82A4FC9B7FC0}">
            <xm:f>ISBLANK('Kat 3'!Q10:AB91)</xm:f>
            <x14:dxf>
              <fill>
                <patternFill>
                  <bgColor theme="5" tint="0.39994506668294322"/>
                </patternFill>
              </fill>
            </x14:dxf>
          </x14:cfRule>
          <xm:sqref>O31</xm:sqref>
        </x14:conditionalFormatting>
        <x14:conditionalFormatting xmlns:xm="http://schemas.microsoft.com/office/excel/2006/main">
          <x14:cfRule type="expression" priority="47897" id="{C41B5407-5000-4AB8-A0C5-1C146B18AF91}">
            <xm:f>ISBLANK('Kat 3'!U10:AC91)</xm:f>
            <x14:dxf>
              <fill>
                <patternFill>
                  <bgColor theme="5" tint="0.39994506668294322"/>
                </patternFill>
              </fill>
            </x14:dxf>
          </x14:cfRule>
          <xm:sqref>S31</xm:sqref>
        </x14:conditionalFormatting>
        <x14:conditionalFormatting xmlns:xm="http://schemas.microsoft.com/office/excel/2006/main">
          <x14:cfRule type="expression" priority="47899" id="{08AB4323-2BD4-4CFC-8819-5879AD8108DD}">
            <xm:f>ISBLANK('Kat 3'!U10:AC87)</xm:f>
            <x14:dxf>
              <fill>
                <patternFill>
                  <bgColor theme="5" tint="0.39994506668294322"/>
                </patternFill>
              </fill>
            </x14:dxf>
          </x14:cfRule>
          <xm:sqref>S30</xm:sqref>
        </x14:conditionalFormatting>
        <x14:conditionalFormatting xmlns:xm="http://schemas.microsoft.com/office/excel/2006/main">
          <x14:cfRule type="expression" priority="47900" id="{8317F988-76E7-4C88-B477-11DA522E4CC1}">
            <xm:f>ISBLANK('Kat 3'!Q10:AB87)</xm:f>
            <x14:dxf>
              <fill>
                <patternFill>
                  <bgColor theme="5" tint="0.39994506668294322"/>
                </patternFill>
              </fill>
            </x14:dxf>
          </x14:cfRule>
          <xm:sqref>O30</xm:sqref>
        </x14:conditionalFormatting>
        <x14:conditionalFormatting xmlns:xm="http://schemas.microsoft.com/office/excel/2006/main">
          <x14:cfRule type="expression" priority="47901" id="{0EEA4423-5252-41C6-9E03-399AA6FE10AB}">
            <xm:f>ISBLANK('Kat 3'!U10:AC92)</xm:f>
            <x14:dxf>
              <fill>
                <patternFill>
                  <bgColor theme="5" tint="0.39994506668294322"/>
                </patternFill>
              </fill>
            </x14:dxf>
          </x14:cfRule>
          <xm:sqref>S29</xm:sqref>
        </x14:conditionalFormatting>
        <x14:conditionalFormatting xmlns:xm="http://schemas.microsoft.com/office/excel/2006/main">
          <x14:cfRule type="expression" priority="47902" id="{61668C10-73C2-433B-9134-3D95959FD5DA}">
            <xm:f>ISBLANK('Kat 3'!Q10:AB92)</xm:f>
            <x14:dxf>
              <fill>
                <patternFill>
                  <bgColor theme="5" tint="0.39994506668294322"/>
                </patternFill>
              </fill>
            </x14:dxf>
          </x14:cfRule>
          <xm:sqref>O29</xm:sqref>
        </x14:conditionalFormatting>
        <x14:conditionalFormatting xmlns:xm="http://schemas.microsoft.com/office/excel/2006/main">
          <x14:cfRule type="expression" priority="47904" id="{A98FA7D2-7610-45E6-AB6F-ECE8A838EA00}">
            <xm:f>ISBLANK('Kat 3'!Q10:AB93)</xm:f>
            <x14:dxf>
              <fill>
                <patternFill>
                  <bgColor theme="5" tint="0.39994506668294322"/>
                </patternFill>
              </fill>
            </x14:dxf>
          </x14:cfRule>
          <xm:sqref>O32</xm:sqref>
        </x14:conditionalFormatting>
        <x14:conditionalFormatting xmlns:xm="http://schemas.microsoft.com/office/excel/2006/main">
          <x14:cfRule type="expression" priority="47906" id="{164C3069-320D-4A31-A667-D04856EF056E}">
            <xm:f>ISBLANK('Kat 3'!U10:AC93)</xm:f>
            <x14:dxf>
              <fill>
                <patternFill>
                  <bgColor theme="5" tint="0.39994506668294322"/>
                </patternFill>
              </fill>
            </x14:dxf>
          </x14:cfRule>
          <xm:sqref>S32</xm:sqref>
        </x14:conditionalFormatting>
        <x14:conditionalFormatting xmlns:xm="http://schemas.microsoft.com/office/excel/2006/main">
          <x14:cfRule type="expression" priority="47907" id="{17A26EC8-41AA-41FF-8DAC-7007A63D0DEA}">
            <xm:f>ISBLANK('Kat 3'!U11:AC94)</xm:f>
            <x14:dxf>
              <fill>
                <patternFill>
                  <bgColor theme="5" tint="0.39994506668294322"/>
                </patternFill>
              </fill>
            </x14:dxf>
          </x14:cfRule>
          <xm:sqref>S27</xm:sqref>
        </x14:conditionalFormatting>
        <x14:conditionalFormatting xmlns:xm="http://schemas.microsoft.com/office/excel/2006/main">
          <x14:cfRule type="expression" priority="47908" id="{B8E3A7BC-586A-4ED4-940A-6A08DE0CFB1A}">
            <xm:f>ISBLANK('Kat 3'!Q11:AB94)</xm:f>
            <x14:dxf>
              <fill>
                <patternFill>
                  <bgColor theme="5" tint="0.39994506668294322"/>
                </patternFill>
              </fill>
            </x14:dxf>
          </x14:cfRule>
          <xm:sqref>O27</xm:sqref>
        </x14:conditionalFormatting>
        <x14:conditionalFormatting xmlns:xm="http://schemas.microsoft.com/office/excel/2006/main">
          <x14:cfRule type="expression" priority="47911" id="{2C71077C-3DE8-4163-A945-BFACA3C5462B}">
            <xm:f>ISBLANK('Kat 3'!Q6:AB88)</xm:f>
            <x14:dxf>
              <fill>
                <patternFill>
                  <bgColor theme="5" tint="0.39994506668294322"/>
                </patternFill>
              </fill>
            </x14:dxf>
          </x14:cfRule>
          <xm:sqref>O26</xm:sqref>
        </x14:conditionalFormatting>
        <x14:conditionalFormatting xmlns:xm="http://schemas.microsoft.com/office/excel/2006/main">
          <x14:cfRule type="expression" priority="47912" id="{B5A1C390-1F15-419A-9D96-A71EBA7ACF77}">
            <xm:f>ISBLANK('Kat 3'!U6:AC88)</xm:f>
            <x14:dxf>
              <fill>
                <patternFill>
                  <bgColor theme="5" tint="0.39994506668294322"/>
                </patternFill>
              </fill>
            </x14:dxf>
          </x14:cfRule>
          <xm:sqref>S26</xm:sqref>
        </x14:conditionalFormatting>
        <x14:conditionalFormatting xmlns:xm="http://schemas.microsoft.com/office/excel/2006/main">
          <x14:cfRule type="expression" priority="47913" id="{700ADD64-ADEC-4A82-B58E-7C34583FEA5F}">
            <xm:f>ISBLANK('Kat 3'!Q11:AB102)</xm:f>
            <x14:dxf>
              <fill>
                <patternFill>
                  <bgColor theme="5" tint="0.39994506668294322"/>
                </patternFill>
              </fill>
            </x14:dxf>
          </x14:cfRule>
          <xm:sqref>O9</xm:sqref>
        </x14:conditionalFormatting>
        <x14:conditionalFormatting xmlns:xm="http://schemas.microsoft.com/office/excel/2006/main">
          <x14:cfRule type="expression" priority="47915" id="{996EE9A2-379C-4E75-9103-5F2C0BC00AA3}">
            <xm:f>ISBLANK('Kat 3'!U11:AC102)</xm:f>
            <x14:dxf>
              <fill>
                <patternFill>
                  <bgColor theme="5" tint="0.39994506668294322"/>
                </patternFill>
              </fill>
            </x14:dxf>
          </x14:cfRule>
          <xm:sqref>S9</xm:sqref>
        </x14:conditionalFormatting>
        <x14:conditionalFormatting xmlns:xm="http://schemas.microsoft.com/office/excel/2006/main">
          <x14:cfRule type="expression" priority="47916" id="{9B1C4845-2ABD-45F7-ACE4-AB48911B607F}">
            <xm:f>ISBLANK('Kat 3'!Q12:AB83)</xm:f>
            <x14:dxf>
              <fill>
                <patternFill>
                  <bgColor theme="5" tint="0.39994506668294322"/>
                </patternFill>
              </fill>
            </x14:dxf>
          </x14:cfRule>
          <xm:sqref>O25</xm:sqref>
        </x14:conditionalFormatting>
        <x14:conditionalFormatting xmlns:xm="http://schemas.microsoft.com/office/excel/2006/main">
          <x14:cfRule type="expression" priority="47917" id="{CD0D1326-E936-4E84-8BE1-29CBCFB1E11E}">
            <xm:f>ISBLANK('Kat 3'!U12:AC83)</xm:f>
            <x14:dxf>
              <fill>
                <patternFill>
                  <bgColor theme="5" tint="0.39994506668294322"/>
                </patternFill>
              </fill>
            </x14:dxf>
          </x14:cfRule>
          <xm:sqref>S25</xm:sqref>
        </x14:conditionalFormatting>
        <x14:conditionalFormatting xmlns:xm="http://schemas.microsoft.com/office/excel/2006/main">
          <x14:cfRule type="expression" priority="47919" id="{E5987A8B-7564-498A-B874-1A062283B22F}">
            <xm:f>ISBLANK('Kat 3'!Q12:AB93)</xm:f>
            <x14:dxf>
              <fill>
                <patternFill>
                  <bgColor theme="5" tint="0.39994506668294322"/>
                </patternFill>
              </fill>
            </x14:dxf>
          </x14:cfRule>
          <xm:sqref>O10</xm:sqref>
        </x14:conditionalFormatting>
        <x14:conditionalFormatting xmlns:xm="http://schemas.microsoft.com/office/excel/2006/main">
          <x14:cfRule type="expression" priority="47921" id="{A3570AB3-E16D-4F50-BEF9-8B548DBEDA57}">
            <xm:f>ISBLANK('Kat 3'!U12:AC93)</xm:f>
            <x14:dxf>
              <fill>
                <patternFill>
                  <bgColor theme="5" tint="0.39994506668294322"/>
                </patternFill>
              </fill>
            </x14:dxf>
          </x14:cfRule>
          <xm:sqref>S10</xm:sqref>
        </x14:conditionalFormatting>
        <x14:conditionalFormatting xmlns:xm="http://schemas.microsoft.com/office/excel/2006/main">
          <x14:cfRule type="expression" priority="47924" id="{1AC36643-DBD0-46D9-9FAB-66EBA744F4FB}">
            <xm:f>ISBLANK('Kat 3'!K10:Z88)</xm:f>
            <x14:dxf>
              <fill>
                <patternFill>
                  <bgColor theme="5" tint="0.39994506668294322"/>
                </patternFill>
              </fill>
            </x14:dxf>
          </x14:cfRule>
          <xm:sqref>J29</xm:sqref>
        </x14:conditionalFormatting>
        <x14:conditionalFormatting xmlns:xm="http://schemas.microsoft.com/office/excel/2006/main">
          <x14:cfRule type="expression" priority="47932" id="{75490D7B-A4E4-4B1D-86EA-5E13FEE03632}">
            <xm:f>ISBLANK('Kat 3'!K12:Z83)</xm:f>
            <x14:dxf>
              <fill>
                <patternFill>
                  <bgColor theme="5" tint="0.39994506668294322"/>
                </patternFill>
              </fill>
            </x14:dxf>
          </x14:cfRule>
          <xm:sqref>J25</xm:sqref>
        </x14:conditionalFormatting>
        <x14:conditionalFormatting xmlns:xm="http://schemas.microsoft.com/office/excel/2006/main">
          <x14:cfRule type="expression" priority="47938" id="{D0F2DA22-5542-4738-8FB0-9DA874E22BF5}">
            <xm:f>ISBLANK('Kat 3'!K15:Z92)</xm:f>
            <x14:dxf>
              <fill>
                <patternFill>
                  <bgColor theme="5" tint="0.39994506668294322"/>
                </patternFill>
              </fill>
            </x14:dxf>
          </x14:cfRule>
          <xm:sqref>J12</xm:sqref>
        </x14:conditionalFormatting>
        <x14:conditionalFormatting xmlns:xm="http://schemas.microsoft.com/office/excel/2006/main">
          <x14:cfRule type="expression" priority="47940" id="{8A65AAA3-7E39-4F0C-A33C-F1FCDE042D22}">
            <xm:f>ISBLANK('Kat 3'!Q15:AB92)</xm:f>
            <x14:dxf>
              <fill>
                <patternFill>
                  <bgColor theme="5" tint="0.39994506668294322"/>
                </patternFill>
              </fill>
            </x14:dxf>
          </x14:cfRule>
          <xm:sqref>O12</xm:sqref>
        </x14:conditionalFormatting>
        <x14:conditionalFormatting xmlns:xm="http://schemas.microsoft.com/office/excel/2006/main">
          <x14:cfRule type="expression" priority="47941" id="{27AFDF37-C5B9-4F0E-9AE3-287C2C6CC530}">
            <xm:f>ISBLANK('Kat 3'!U15:AC92)</xm:f>
            <x14:dxf>
              <fill>
                <patternFill>
                  <bgColor theme="5" tint="0.39994506668294322"/>
                </patternFill>
              </fill>
            </x14:dxf>
          </x14:cfRule>
          <xm:sqref>S12</xm:sqref>
        </x14:conditionalFormatting>
        <x14:conditionalFormatting xmlns:xm="http://schemas.microsoft.com/office/excel/2006/main">
          <x14:cfRule type="expression" priority="47952" id="{1D7FEAA7-2DFE-43E8-BD85-3FA76E3843CD}">
            <xm:f>ISBLANK('Kat 3'!K15:Z116)</xm:f>
            <x14:dxf>
              <fill>
                <patternFill>
                  <bgColor theme="5" tint="0.39994506668294322"/>
                </patternFill>
              </fill>
            </x14:dxf>
          </x14:cfRule>
          <xm:sqref>J13</xm:sqref>
        </x14:conditionalFormatting>
        <x14:conditionalFormatting xmlns:xm="http://schemas.microsoft.com/office/excel/2006/main">
          <x14:cfRule type="expression" priority="47955" id="{BD7B45BA-5E60-40CD-9F98-6A95BBA702B1}">
            <xm:f>ISBLANK('Kat 3'!Q9:AB100)</xm:f>
            <x14:dxf>
              <fill>
                <patternFill>
                  <bgColor theme="5" tint="0.39994506668294322"/>
                </patternFill>
              </fill>
            </x14:dxf>
          </x14:cfRule>
          <xm:sqref>O15</xm:sqref>
        </x14:conditionalFormatting>
        <x14:conditionalFormatting xmlns:xm="http://schemas.microsoft.com/office/excel/2006/main">
          <x14:cfRule type="expression" priority="47958" id="{198FFAF1-3875-4BB1-9942-6DE760595253}">
            <xm:f>ISBLANK('Kat 3'!U9:AC100)</xm:f>
            <x14:dxf>
              <fill>
                <patternFill>
                  <bgColor theme="5" tint="0.39994506668294322"/>
                </patternFill>
              </fill>
            </x14:dxf>
          </x14:cfRule>
          <xm:sqref>S15</xm:sqref>
        </x14:conditionalFormatting>
        <x14:conditionalFormatting xmlns:xm="http://schemas.microsoft.com/office/excel/2006/main">
          <x14:cfRule type="expression" priority="47961" id="{3E056AB6-2769-4898-910C-E92F44799323}">
            <xm:f>ISBLANK('Kat 3'!K9:Z93)</xm:f>
            <x14:dxf>
              <fill>
                <patternFill>
                  <bgColor theme="5" tint="0.39994506668294322"/>
                </patternFill>
              </fill>
            </x14:dxf>
          </x14:cfRule>
          <xm:sqref>J17</xm:sqref>
        </x14:conditionalFormatting>
        <x14:conditionalFormatting xmlns:xm="http://schemas.microsoft.com/office/excel/2006/main">
          <x14:cfRule type="expression" priority="47964" id="{E5987A8B-7564-498A-B874-1A062283B22F}">
            <xm:f>ISBLANK('Kat 3'!Q9:AB100)</xm:f>
            <x14:dxf>
              <fill>
                <patternFill>
                  <bgColor theme="5" tint="0.39994506668294322"/>
                </patternFill>
              </fill>
            </x14:dxf>
          </x14:cfRule>
          <xm:sqref>O17</xm:sqref>
        </x14:conditionalFormatting>
        <x14:conditionalFormatting xmlns:xm="http://schemas.microsoft.com/office/excel/2006/main">
          <x14:cfRule type="expression" priority="47966" id="{A3570AB3-E16D-4F50-BEF9-8B548DBEDA57}">
            <xm:f>ISBLANK('Kat 3'!U9:AC100)</xm:f>
            <x14:dxf>
              <fill>
                <patternFill>
                  <bgColor theme="5" tint="0.39994506668294322"/>
                </patternFill>
              </fill>
            </x14:dxf>
          </x14:cfRule>
          <xm:sqref>S17</xm:sqref>
        </x14:conditionalFormatting>
        <x14:conditionalFormatting xmlns:xm="http://schemas.microsoft.com/office/excel/2006/main">
          <x14:cfRule type="expression" priority="47969" id="{DA53C84A-E50D-4460-BF4A-3FC255CBB956}">
            <xm:f>ISBLANK('Kat 3'!U4:AC108)</xm:f>
            <x14:dxf>
              <fill>
                <patternFill>
                  <bgColor theme="5" tint="0.39994506668294322"/>
                </patternFill>
              </fill>
            </x14:dxf>
          </x14:cfRule>
          <xm:sqref>S14</xm:sqref>
        </x14:conditionalFormatting>
        <x14:conditionalFormatting xmlns:xm="http://schemas.microsoft.com/office/excel/2006/main">
          <x14:cfRule type="expression" priority="47970" id="{FFB2AD5F-EC4C-4788-99C7-D60DE1DA4732}">
            <xm:f>ISBLANK('Kat 3'!Q4:AB108)</xm:f>
            <x14:dxf>
              <fill>
                <patternFill>
                  <bgColor theme="5" tint="0.39994506668294322"/>
                </patternFill>
              </fill>
            </x14:dxf>
          </x14:cfRule>
          <xm:sqref>O14</xm:sqref>
        </x14:conditionalFormatting>
        <x14:conditionalFormatting xmlns:xm="http://schemas.microsoft.com/office/excel/2006/main">
          <x14:cfRule type="expression" priority="47972" id="{3F709332-5FE6-4EE7-9B97-2B6D1A552528}">
            <xm:f>ISBLANK('Kat 3'!K4:Z108)</xm:f>
            <x14:dxf>
              <fill>
                <patternFill>
                  <bgColor theme="5" tint="0.39994506668294322"/>
                </patternFill>
              </fill>
            </x14:dxf>
          </x14:cfRule>
          <xm:sqref>J14</xm:sqref>
        </x14:conditionalFormatting>
        <x14:conditionalFormatting xmlns:xm="http://schemas.microsoft.com/office/excel/2006/main">
          <x14:cfRule type="expression" priority="47975" id="{B60F55A3-ADE3-4AF8-BEA7-3EB22214189F}">
            <xm:f>ISBLANK('Kat 3'!Q4:AB108)</xm:f>
            <x14:dxf>
              <fill>
                <patternFill>
                  <bgColor theme="5" tint="0.39994506668294322"/>
                </patternFill>
              </fill>
            </x14:dxf>
          </x14:cfRule>
          <xm:sqref>O11</xm:sqref>
        </x14:conditionalFormatting>
        <x14:conditionalFormatting xmlns:xm="http://schemas.microsoft.com/office/excel/2006/main">
          <x14:cfRule type="expression" priority="47976" id="{634B0CDE-DE26-441D-99AD-905706BC2FCA}">
            <xm:f>ISBLANK('Kat 3'!U4:AC108)</xm:f>
            <x14:dxf>
              <fill>
                <patternFill>
                  <bgColor theme="5" tint="0.39994506668294322"/>
                </patternFill>
              </fill>
            </x14:dxf>
          </x14:cfRule>
          <xm:sqref>S11</xm:sqref>
        </x14:conditionalFormatting>
        <x14:conditionalFormatting xmlns:xm="http://schemas.microsoft.com/office/excel/2006/main">
          <x14:cfRule type="expression" priority="47978" id="{96D641EE-23B9-4180-B8BC-A236B0EFC979}">
            <xm:f>ISBLANK('Kat 3'!Q5:AB118)</xm:f>
            <x14:dxf>
              <fill>
                <patternFill>
                  <bgColor theme="5" tint="0.39994506668294322"/>
                </patternFill>
              </fill>
            </x14:dxf>
          </x14:cfRule>
          <xm:sqref>O22</xm:sqref>
        </x14:conditionalFormatting>
        <x14:conditionalFormatting xmlns:xm="http://schemas.microsoft.com/office/excel/2006/main">
          <x14:cfRule type="expression" priority="47979" id="{2866CA43-62BF-40BA-B50C-9678F72729B2}">
            <xm:f>ISBLANK('Kat 3'!U5:AC118)</xm:f>
            <x14:dxf>
              <fill>
                <patternFill>
                  <bgColor theme="5" tint="0.39994506668294322"/>
                </patternFill>
              </fill>
            </x14:dxf>
          </x14:cfRule>
          <xm:sqref>S22</xm:sqref>
        </x14:conditionalFormatting>
        <x14:conditionalFormatting xmlns:xm="http://schemas.microsoft.com/office/excel/2006/main">
          <x14:cfRule type="expression" priority="47986" id="{BBE0C16B-2D42-47E2-8CAD-005AF15BC28F}">
            <xm:f>ISBLANK('Kat 3'!O5:Z119)</xm:f>
            <x14:dxf>
              <fill>
                <patternFill>
                  <bgColor theme="5" tint="0.39994506668294322"/>
                </patternFill>
              </fill>
            </x14:dxf>
          </x14:cfRule>
          <xm:sqref>M21 O21</xm:sqref>
        </x14:conditionalFormatting>
        <x14:conditionalFormatting xmlns:xm="http://schemas.microsoft.com/office/excel/2006/main">
          <x14:cfRule type="expression" priority="47989" id="{31A18E9A-7DCA-4E8A-BB7C-A2197E23869D}">
            <xm:f>ISBLANK('Kat 3'!U5:AC119)</xm:f>
            <x14:dxf>
              <fill>
                <patternFill>
                  <bgColor theme="5" tint="0.39994506668294322"/>
                </patternFill>
              </fill>
            </x14:dxf>
          </x14:cfRule>
          <xm:sqref>S21</xm:sqref>
        </x14:conditionalFormatting>
        <x14:conditionalFormatting xmlns:xm="http://schemas.microsoft.com/office/excel/2006/main">
          <x14:cfRule type="expression" priority="47998" id="{FA1BEBE9-B28C-4366-A214-2A200D30AB68}">
            <xm:f>ISBLANK('Kat 3'!U25:AC114)</xm:f>
            <x14:dxf>
              <fill>
                <patternFill>
                  <bgColor theme="5" tint="0.39994506668294322"/>
                </patternFill>
              </fill>
            </x14:dxf>
          </x14:cfRule>
          <xm:sqref>S24</xm:sqref>
        </x14:conditionalFormatting>
        <x14:conditionalFormatting xmlns:xm="http://schemas.microsoft.com/office/excel/2006/main">
          <x14:cfRule type="expression" priority="48000" id="{E5987A8B-7564-498A-B874-1A062283B22F}">
            <xm:f>ISBLANK('Kat 3'!Q25:AB102)</xm:f>
            <x14:dxf>
              <fill>
                <patternFill>
                  <bgColor theme="5" tint="0.39994506668294322"/>
                </patternFill>
              </fill>
            </x14:dxf>
          </x14:cfRule>
          <xm:sqref>O19</xm:sqref>
        </x14:conditionalFormatting>
        <x14:conditionalFormatting xmlns:xm="http://schemas.microsoft.com/office/excel/2006/main">
          <x14:cfRule type="expression" priority="48002" id="{A3570AB3-E16D-4F50-BEF9-8B548DBEDA57}">
            <xm:f>ISBLANK('Kat 3'!U25:AC102)</xm:f>
            <x14:dxf>
              <fill>
                <patternFill>
                  <bgColor theme="5" tint="0.39994506668294322"/>
                </patternFill>
              </fill>
            </x14:dxf>
          </x14:cfRule>
          <xm:sqref>S19</xm:sqref>
        </x14:conditionalFormatting>
        <x14:conditionalFormatting xmlns:xm="http://schemas.microsoft.com/office/excel/2006/main">
          <x14:cfRule type="expression" priority="48005" id="{CF48E147-65DC-4BFD-BC00-FDC04EE9E74A}">
            <xm:f>ISBLANK('Kat 3'!Q19:AB91)</xm:f>
            <x14:dxf>
              <fill>
                <patternFill>
                  <bgColor theme="5" tint="0.39994506668294322"/>
                </patternFill>
              </fill>
            </x14:dxf>
          </x14:cfRule>
          <xm:sqref>O20</xm:sqref>
        </x14:conditionalFormatting>
        <x14:conditionalFormatting xmlns:xm="http://schemas.microsoft.com/office/excel/2006/main">
          <x14:cfRule type="expression" priority="48006" id="{B60A04EC-DE0B-4D02-851B-2AB6A3ADD8B0}">
            <xm:f>ISBLANK('Kat 3'!U19:AC91)</xm:f>
            <x14:dxf>
              <fill>
                <patternFill>
                  <bgColor theme="5" tint="0.39994506668294322"/>
                </patternFill>
              </fill>
            </x14:dxf>
          </x14:cfRule>
          <xm:sqref>S20</xm:sqref>
        </x14:conditionalFormatting>
        <x14:conditionalFormatting xmlns:xm="http://schemas.microsoft.com/office/excel/2006/main">
          <x14:cfRule type="expression" priority="48013" id="{639915D7-0F1B-4370-956D-09252295FD99}">
            <xm:f>ISBLANK('Kat 3'!Q19:AB102)</xm:f>
            <x14:dxf>
              <fill>
                <patternFill>
                  <bgColor theme="5" tint="0.39994506668294322"/>
                </patternFill>
              </fill>
            </x14:dxf>
          </x14:cfRule>
          <xm:sqref>O16</xm:sqref>
        </x14:conditionalFormatting>
        <x14:conditionalFormatting xmlns:xm="http://schemas.microsoft.com/office/excel/2006/main">
          <x14:cfRule type="expression" priority="48014" id="{7424684C-D2DB-4601-B288-9AD6EA5A8E9F}">
            <xm:f>ISBLANK('Kat 3'!U19:AC102)</xm:f>
            <x14:dxf>
              <fill>
                <patternFill>
                  <bgColor theme="5" tint="0.39994506668294322"/>
                </patternFill>
              </fill>
            </x14:dxf>
          </x14:cfRule>
          <xm:sqref>S16</xm:sqref>
        </x14:conditionalFormatting>
        <x14:conditionalFormatting xmlns:xm="http://schemas.microsoft.com/office/excel/2006/main">
          <x14:cfRule type="expression" priority="48015" id="{9988FFCE-D51F-46AE-85F5-A0711FC69918}">
            <xm:f>ISBLANK('Kat 3'!M19:Z102)</xm:f>
            <x14:dxf>
              <fill>
                <patternFill>
                  <bgColor theme="5" tint="0.39994506668294322"/>
                </patternFill>
              </fill>
            </x14:dxf>
          </x14:cfRule>
          <xm:sqref>K16:L16</xm:sqref>
        </x14:conditionalFormatting>
        <x14:conditionalFormatting xmlns:xm="http://schemas.microsoft.com/office/excel/2006/main">
          <x14:cfRule type="expression" priority="48018" id="{0EC08A79-9FFC-41D2-834A-DD34CD493AF5}">
            <xm:f>ISBLANK('Kat 3'!K19:Z95)</xm:f>
            <x14:dxf>
              <fill>
                <patternFill>
                  <bgColor theme="5" tint="0.39994506668294322"/>
                </patternFill>
              </fill>
            </x14:dxf>
          </x14:cfRule>
          <xm:sqref>J16</xm:sqref>
        </x14:conditionalFormatting>
        <x14:conditionalFormatting xmlns:xm="http://schemas.microsoft.com/office/excel/2006/main">
          <x14:cfRule type="expression" priority="48027" id="{FA1BEBE9-B28C-4366-A214-2A200D30AB68}">
            <xm:f>ISBLANK('Kat 3'!U19:AC113)</xm:f>
            <x14:dxf>
              <fill>
                <patternFill>
                  <bgColor theme="5" tint="0.39994506668294322"/>
                </patternFill>
              </fill>
            </x14:dxf>
          </x14:cfRule>
          <xm:sqref>S23</xm:sqref>
        </x14:conditionalFormatting>
        <x14:conditionalFormatting xmlns:xm="http://schemas.microsoft.com/office/excel/2006/main">
          <x14:cfRule type="expression" priority="48029" id="{E5987A8B-7564-498A-B874-1A062283B22F}">
            <xm:f>ISBLANK('Kat 3'!Q19:AB101)</xm:f>
            <x14:dxf>
              <fill>
                <patternFill>
                  <bgColor theme="5" tint="0.39994506668294322"/>
                </patternFill>
              </fill>
            </x14:dxf>
          </x14:cfRule>
          <xm:sqref>O18</xm:sqref>
        </x14:conditionalFormatting>
        <x14:conditionalFormatting xmlns:xm="http://schemas.microsoft.com/office/excel/2006/main">
          <x14:cfRule type="expression" priority="48031" id="{A3570AB3-E16D-4F50-BEF9-8B548DBEDA57}">
            <xm:f>ISBLANK('Kat 3'!U19:AC101)</xm:f>
            <x14:dxf>
              <fill>
                <patternFill>
                  <bgColor theme="5" tint="0.39994506668294322"/>
                </patternFill>
              </fill>
            </x14:dxf>
          </x14:cfRule>
          <xm:sqref>S18</xm:sqref>
        </x14:conditionalFormatting>
        <x14:conditionalFormatting xmlns:xm="http://schemas.microsoft.com/office/excel/2006/main">
          <x14:cfRule type="expression" priority="48033" id="{BE7C7240-24A6-4AB1-A057-C5B2286EEB18}">
            <xm:f>ISBLANK('Kat 3'!Q10:AB85)</xm:f>
            <x14:dxf>
              <fill>
                <patternFill>
                  <bgColor theme="5" tint="0.39994506668294322"/>
                </patternFill>
              </fill>
            </x14:dxf>
          </x14:cfRule>
          <xm:sqref>O8</xm:sqref>
        </x14:conditionalFormatting>
        <x14:conditionalFormatting xmlns:xm="http://schemas.microsoft.com/office/excel/2006/main">
          <x14:cfRule type="expression" priority="48034" id="{38D75B74-6E1F-4531-80B4-59C67D8A4763}">
            <xm:f>ISBLANK('Kat 3'!U10:AC85)</xm:f>
            <x14:dxf>
              <fill>
                <patternFill>
                  <bgColor theme="5" tint="0.39994506668294322"/>
                </patternFill>
              </fill>
            </x14:dxf>
          </x14:cfRule>
          <xm:sqref>S8</xm:sqref>
        </x14:conditionalFormatting>
        <x14:conditionalFormatting xmlns:xm="http://schemas.microsoft.com/office/excel/2006/main">
          <x14:cfRule type="expression" priority="48038" id="{BE7C7240-24A6-4AB1-A057-C5B2286EEB18}">
            <xm:f>ISBLANK('Kat 3'!Q10:AB85)</xm:f>
            <x14:dxf>
              <fill>
                <patternFill>
                  <bgColor theme="5" tint="0.39994506668294322"/>
                </patternFill>
              </fill>
            </x14:dxf>
          </x14:cfRule>
          <xm:sqref>O7</xm:sqref>
        </x14:conditionalFormatting>
        <x14:conditionalFormatting xmlns:xm="http://schemas.microsoft.com/office/excel/2006/main">
          <x14:cfRule type="expression" priority="48039" id="{38D75B74-6E1F-4531-80B4-59C67D8A4763}">
            <xm:f>ISBLANK('Kat 3'!U10:AC85)</xm:f>
            <x14:dxf>
              <fill>
                <patternFill>
                  <bgColor theme="5" tint="0.39994506668294322"/>
                </patternFill>
              </fill>
            </x14:dxf>
          </x14:cfRule>
          <xm:sqref>S7</xm:sqref>
        </x14:conditionalFormatting>
        <x14:conditionalFormatting xmlns:xm="http://schemas.microsoft.com/office/excel/2006/main">
          <x14:cfRule type="expression" priority="48042" id="{BE7C7240-24A6-4AB1-A057-C5B2286EEB18}">
            <xm:f>ISBLANK('Kat 3'!Q11:AB85)</xm:f>
            <x14:dxf>
              <fill>
                <patternFill>
                  <bgColor theme="5" tint="0.39994506668294322"/>
                </patternFill>
              </fill>
            </x14:dxf>
          </x14:cfRule>
          <xm:sqref>O28</xm:sqref>
        </x14:conditionalFormatting>
        <x14:conditionalFormatting xmlns:xm="http://schemas.microsoft.com/office/excel/2006/main">
          <x14:cfRule type="expression" priority="48043" id="{38D75B74-6E1F-4531-80B4-59C67D8A4763}">
            <xm:f>ISBLANK('Kat 3'!U11:AC85)</xm:f>
            <x14:dxf>
              <fill>
                <patternFill>
                  <bgColor theme="5" tint="0.39994506668294322"/>
                </patternFill>
              </fill>
            </x14:dxf>
          </x14:cfRule>
          <xm:sqref>S28</xm:sqref>
        </x14:conditionalFormatting>
        <x14:conditionalFormatting xmlns:xm="http://schemas.microsoft.com/office/excel/2006/main">
          <x14:cfRule type="expression" priority="48045" id="{BE7C7240-24A6-4AB1-A057-C5B2286EEB18}">
            <xm:f>ISBLANK('Kat 3'!K11:Z85)</xm:f>
            <x14:dxf>
              <fill>
                <patternFill>
                  <bgColor theme="5" tint="0.39994506668294322"/>
                </patternFill>
              </fill>
            </x14:dxf>
          </x14:cfRule>
          <xm:sqref>J28</xm:sqref>
        </x14:conditionalFormatting>
        <x14:conditionalFormatting xmlns:xm="http://schemas.microsoft.com/office/excel/2006/main">
          <x14:cfRule type="expression" priority="48049" id="{75292511-0626-4EA7-8CC6-5EFD6C417BB8}">
            <xm:f>ISBLANK('Kat 3'!Q10:AB85)</xm:f>
            <x14:dxf>
              <fill>
                <patternFill>
                  <bgColor theme="5" tint="0.39994506668294322"/>
                </patternFill>
              </fill>
            </x14:dxf>
          </x14:cfRule>
          <xm:sqref>O33</xm:sqref>
        </x14:conditionalFormatting>
        <x14:conditionalFormatting xmlns:xm="http://schemas.microsoft.com/office/excel/2006/main">
          <x14:cfRule type="expression" priority="48050" id="{F9FA59E2-9B67-4993-91EF-999C87F683DF}">
            <xm:f>ISBLANK('Kat 3'!U10:AC85)</xm:f>
            <x14:dxf>
              <fill>
                <patternFill>
                  <bgColor theme="5" tint="0.39994506668294322"/>
                </patternFill>
              </fill>
            </x14:dxf>
          </x14:cfRule>
          <xm:sqref>S33</xm:sqref>
        </x14:conditionalFormatting>
        <x14:conditionalFormatting xmlns:xm="http://schemas.microsoft.com/office/excel/2006/main">
          <x14:cfRule type="expression" priority="48051" id="{75292511-0626-4EA7-8CC6-5EFD6C417BB8}">
            <xm:f>ISBLANK('Kat 3'!Q10:AB85)</xm:f>
            <x14:dxf>
              <fill>
                <patternFill>
                  <bgColor theme="5" tint="0.39994506668294322"/>
                </patternFill>
              </fill>
            </x14:dxf>
          </x14:cfRule>
          <xm:sqref>O34</xm:sqref>
        </x14:conditionalFormatting>
        <x14:conditionalFormatting xmlns:xm="http://schemas.microsoft.com/office/excel/2006/main">
          <x14:cfRule type="expression" priority="48052" id="{F9FA59E2-9B67-4993-91EF-999C87F683DF}">
            <xm:f>ISBLANK('Kat 3'!U10:AC85)</xm:f>
            <x14:dxf>
              <fill>
                <patternFill>
                  <bgColor theme="5" tint="0.39994506668294322"/>
                </patternFill>
              </fill>
            </x14:dxf>
          </x14:cfRule>
          <xm:sqref>S34</xm:sqref>
        </x14:conditionalFormatting>
        <x14:conditionalFormatting xmlns:xm="http://schemas.microsoft.com/office/excel/2006/main">
          <x14:cfRule type="expression" priority="48061" id="{B66ED033-505A-4010-BA91-E42FA5154CFF}">
            <xm:f>ISBLANK('Kat 3'!K10:Z87)</xm:f>
            <x14:dxf>
              <fill>
                <patternFill>
                  <bgColor theme="5" tint="0.39994506668294322"/>
                </patternFill>
              </fill>
            </x14:dxf>
          </x14:cfRule>
          <xm:sqref>J30</xm:sqref>
        </x14:conditionalFormatting>
        <x14:conditionalFormatting xmlns:xm="http://schemas.microsoft.com/office/excel/2006/main">
          <x14:cfRule type="expression" priority="48063" id="{2B5C7A76-A1D6-429F-B37D-162CABCE725C}">
            <xm:f>ISBLANK('Kat 3'!K10:Z93)</xm:f>
            <x14:dxf>
              <fill>
                <patternFill>
                  <bgColor theme="5" tint="0.39994506668294322"/>
                </patternFill>
              </fill>
            </x14:dxf>
          </x14:cfRule>
          <xm:sqref>J32</xm:sqref>
        </x14:conditionalFormatting>
        <x14:conditionalFormatting xmlns:xm="http://schemas.microsoft.com/office/excel/2006/main">
          <x14:cfRule type="expression" priority="48065" id="{29A09DDD-4019-4568-81F8-1AD850CBCCBD}">
            <xm:f>ISBLANK('Kat 3'!K11:Z87)</xm:f>
            <x14:dxf>
              <fill>
                <patternFill>
                  <bgColor theme="5" tint="0.39994506668294322"/>
                </patternFill>
              </fill>
            </x14:dxf>
          </x14:cfRule>
          <xm:sqref>J27</xm:sqref>
        </x14:conditionalFormatting>
        <x14:conditionalFormatting xmlns:xm="http://schemas.microsoft.com/office/excel/2006/main">
          <x14:cfRule type="expression" priority="48067" id="{470B01AC-9F8E-462E-8688-3A3045CE741B}">
            <xm:f>ISBLANK('Kat 3'!K12:Z93)</xm:f>
            <x14:dxf>
              <fill>
                <patternFill>
                  <bgColor theme="5" tint="0.39994506668294322"/>
                </patternFill>
              </fill>
            </x14:dxf>
          </x14:cfRule>
          <xm:sqref>J10</xm:sqref>
        </x14:conditionalFormatting>
        <x14:conditionalFormatting xmlns:xm="http://schemas.microsoft.com/office/excel/2006/main">
          <x14:cfRule type="expression" priority="48069" id="{373D941B-BAB4-4B08-BE83-60CC2009DB24}">
            <xm:f>ISBLANK('Kat 3'!K11:Z102)</xm:f>
            <x14:dxf>
              <fill>
                <patternFill>
                  <bgColor theme="5" tint="0.39994506668294322"/>
                </patternFill>
              </fill>
            </x14:dxf>
          </x14:cfRule>
          <xm:sqref>J9</xm:sqref>
        </x14:conditionalFormatting>
        <x14:conditionalFormatting xmlns:xm="http://schemas.microsoft.com/office/excel/2006/main">
          <x14:cfRule type="expression" priority="48071" id="{20AFA987-8A58-462C-BC14-076EDC2D18B7}">
            <xm:f>ISBLANK('Kat 3'!K9:Z93)</xm:f>
            <x14:dxf>
              <fill>
                <patternFill>
                  <bgColor theme="5" tint="0.39994506668294322"/>
                </patternFill>
              </fill>
            </x14:dxf>
          </x14:cfRule>
          <xm:sqref>J15</xm:sqref>
        </x14:conditionalFormatting>
        <x14:conditionalFormatting xmlns:xm="http://schemas.microsoft.com/office/excel/2006/main">
          <x14:cfRule type="expression" priority="48073" id="{F4FCA44F-DA85-49EF-B46F-FB77BDA91BD0}">
            <xm:f>ISBLANK('Kat 3'!K4:Z108)</xm:f>
            <x14:dxf>
              <fill>
                <patternFill>
                  <bgColor theme="5" tint="0.39994506668294322"/>
                </patternFill>
              </fill>
            </x14:dxf>
          </x14:cfRule>
          <xm:sqref>J11</xm:sqref>
        </x14:conditionalFormatting>
        <x14:conditionalFormatting xmlns:xm="http://schemas.microsoft.com/office/excel/2006/main">
          <x14:cfRule type="expression" priority="48075" id="{3E056AB6-2769-4898-910C-E92F44799323}">
            <xm:f>ISBLANK('Kat 3'!K25:Z95)</xm:f>
            <x14:dxf>
              <fill>
                <patternFill>
                  <bgColor theme="5" tint="0.39994506668294322"/>
                </patternFill>
              </fill>
            </x14:dxf>
          </x14:cfRule>
          <xm:sqref>J19</xm:sqref>
        </x14:conditionalFormatting>
        <x14:conditionalFormatting xmlns:xm="http://schemas.microsoft.com/office/excel/2006/main">
          <x14:cfRule type="expression" priority="48077" id="{3E056AB6-2769-4898-910C-E92F44799323}">
            <xm:f>ISBLANK('Kat 3'!K19:Z94)</xm:f>
            <x14:dxf>
              <fill>
                <patternFill>
                  <bgColor theme="5" tint="0.39994506668294322"/>
                </patternFill>
              </fill>
            </x14:dxf>
          </x14:cfRule>
          <xm:sqref>J18</xm:sqref>
        </x14:conditionalFormatting>
        <x14:conditionalFormatting xmlns:xm="http://schemas.microsoft.com/office/excel/2006/main">
          <x14:cfRule type="expression" priority="48079" id="{BE7C7240-24A6-4AB1-A057-C5B2286EEB18}">
            <xm:f>ISBLANK('Kat 3'!K10:Z85)</xm:f>
            <x14:dxf>
              <fill>
                <patternFill>
                  <bgColor theme="5" tint="0.39994506668294322"/>
                </patternFill>
              </fill>
            </x14:dxf>
          </x14:cfRule>
          <xm:sqref>J8</xm:sqref>
        </x14:conditionalFormatting>
        <x14:conditionalFormatting xmlns:xm="http://schemas.microsoft.com/office/excel/2006/main">
          <x14:cfRule type="expression" priority="48081" id="{75292511-0626-4EA7-8CC6-5EFD6C417BB8}">
            <xm:f>ISBLANK('Kat 3'!K10:Z85)</xm:f>
            <x14:dxf>
              <fill>
                <patternFill>
                  <bgColor theme="5" tint="0.39994506668294322"/>
                </patternFill>
              </fill>
            </x14:dxf>
          </x14:cfRule>
          <xm:sqref>J33</xm:sqref>
        </x14:conditionalFormatting>
        <x14:conditionalFormatting xmlns:xm="http://schemas.microsoft.com/office/excel/2006/main">
          <x14:cfRule type="expression" priority="48083" id="{75292511-0626-4EA7-8CC6-5EFD6C417BB8}">
            <xm:f>ISBLANK('Kat 3'!K10:Z85)</xm:f>
            <x14:dxf>
              <fill>
                <patternFill>
                  <bgColor theme="5" tint="0.39994506668294322"/>
                </patternFill>
              </fill>
            </x14:dxf>
          </x14:cfRule>
          <xm:sqref>J34</xm:sqref>
        </x14:conditionalFormatting>
        <x14:conditionalFormatting xmlns:xm="http://schemas.microsoft.com/office/excel/2006/main">
          <x14:cfRule type="expression" priority="48085" id="{1F2954B7-5703-4B52-AFEA-6FBE97807595}">
            <xm:f>ISBLANK('Kat 3'!K10:Z85)</xm:f>
            <x14:dxf>
              <fill>
                <patternFill>
                  <bgColor theme="5" tint="0.39994506668294322"/>
                </patternFill>
              </fill>
            </x14:dxf>
          </x14:cfRule>
          <xm:sqref>J31</xm:sqref>
        </x14:conditionalFormatting>
        <x14:conditionalFormatting xmlns:xm="http://schemas.microsoft.com/office/excel/2006/main">
          <x14:cfRule type="expression" priority="48087" id="{20AFA987-8A58-462C-BC14-076EDC2D18B7}">
            <xm:f>ISBLANK('Kat 3'!K10:Z85)</xm:f>
            <x14:dxf>
              <fill>
                <patternFill>
                  <bgColor theme="5" tint="0.39994506668294322"/>
                </patternFill>
              </fill>
            </x14:dxf>
          </x14:cfRule>
          <xm:sqref>J7</xm:sqref>
        </x14:conditionalFormatting>
        <x14:conditionalFormatting xmlns:xm="http://schemas.microsoft.com/office/excel/2006/main">
          <x14:cfRule type="expression" priority="48089" id="{1AC36643-DBD0-46D9-9FAB-66EBA744F4FB}">
            <xm:f>ISBLANK('Kat 3'!K6:Z85)</xm:f>
            <x14:dxf>
              <fill>
                <patternFill>
                  <bgColor theme="5" tint="0.39994506668294322"/>
                </patternFill>
              </fill>
            </x14:dxf>
          </x14:cfRule>
          <xm:sqref>J26</xm:sqref>
        </x14:conditionalFormatting>
        <x14:conditionalFormatting xmlns:xm="http://schemas.microsoft.com/office/excel/2006/main">
          <x14:cfRule type="expression" priority="49652" id="{9AABEC2A-601F-4AFA-A54A-172EDEFD9BEB}">
            <xm:f>ISBLANK('Kat 3'!K3:Z116)</xm:f>
            <x14:dxf>
              <fill>
                <patternFill>
                  <bgColor theme="5" tint="0.39994506668294322"/>
                </patternFill>
              </fill>
            </x14:dxf>
          </x14:cfRule>
          <xm:sqref>J20:J24</xm:sqref>
        </x14:conditionalFormatting>
      </x14:conditionalFormattings>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EY78"/>
  <sheetViews>
    <sheetView showGridLines="0" zoomScaleNormal="100" zoomScaleSheetLayoutView="100" zoomScalePageLayoutView="85" workbookViewId="0">
      <pane xSplit="11" ySplit="1" topLeftCell="L2" activePane="bottomRight" state="frozen"/>
      <selection activeCell="O60" sqref="O2:O60"/>
      <selection pane="topRight" activeCell="O60" sqref="O2:O60"/>
      <selection pane="bottomLeft" activeCell="O60" sqref="O2:O60"/>
      <selection pane="bottomRight" activeCell="I5" sqref="I5"/>
    </sheetView>
  </sheetViews>
  <sheetFormatPr baseColWidth="10" defaultColWidth="11.42578125" defaultRowHeight="12.75" x14ac:dyDescent="0.2"/>
  <cols>
    <col min="1" max="1" width="4.85546875" style="33" customWidth="1"/>
    <col min="2" max="2" width="5.42578125" style="37" customWidth="1"/>
    <col min="3" max="3" width="10.140625" style="37" customWidth="1"/>
    <col min="4" max="5" width="12.85546875" style="37" hidden="1" customWidth="1"/>
    <col min="6" max="6" width="12.85546875" style="125" hidden="1" customWidth="1"/>
    <col min="7" max="7" width="12.85546875" style="37" hidden="1" customWidth="1"/>
    <col min="8" max="8" width="17.42578125" style="37" customWidth="1"/>
    <col min="9" max="9" width="25" style="113" customWidth="1"/>
    <col min="10" max="10" width="26.5703125" style="38" bestFit="1" customWidth="1"/>
    <col min="11" max="11" width="40.5703125" style="38" customWidth="1"/>
    <col min="12" max="13" width="12.7109375" style="118" customWidth="1"/>
    <col min="14" max="16" width="12.7109375" style="33" customWidth="1"/>
    <col min="17" max="17" width="12.7109375" style="33" customWidth="1" collapsed="1"/>
    <col min="18" max="19" width="12.7109375" style="33" customWidth="1"/>
    <col min="20" max="20" width="12.7109375" style="33" customWidth="1" collapsed="1"/>
    <col min="21" max="21" width="12.7109375" style="33" customWidth="1"/>
    <col min="22" max="23" width="17.42578125" style="33" customWidth="1"/>
    <col min="24" max="25" width="12" style="33" customWidth="1"/>
    <col min="26" max="26" width="11.42578125" style="33" customWidth="1"/>
    <col min="27" max="16384" width="11.42578125" style="33"/>
  </cols>
  <sheetData>
    <row r="1" spans="1:25" s="30" customFormat="1" ht="78.75" x14ac:dyDescent="0.2">
      <c r="A1" s="143" t="s">
        <v>40</v>
      </c>
      <c r="B1" s="144" t="s">
        <v>1</v>
      </c>
      <c r="C1" s="144" t="s">
        <v>2</v>
      </c>
      <c r="D1" s="144" t="s">
        <v>380</v>
      </c>
      <c r="E1" s="144" t="s">
        <v>379</v>
      </c>
      <c r="F1" s="145" t="s">
        <v>382</v>
      </c>
      <c r="G1" s="144" t="s">
        <v>383</v>
      </c>
      <c r="H1" s="144" t="s">
        <v>0</v>
      </c>
      <c r="I1" s="146" t="s">
        <v>39</v>
      </c>
      <c r="J1" s="147" t="s">
        <v>26</v>
      </c>
      <c r="K1" s="148" t="s">
        <v>27</v>
      </c>
      <c r="L1" s="360" t="s">
        <v>621</v>
      </c>
      <c r="M1" s="361" t="s">
        <v>620</v>
      </c>
      <c r="N1" s="256" t="s">
        <v>42</v>
      </c>
      <c r="O1" s="255" t="s">
        <v>43</v>
      </c>
      <c r="P1" s="255" t="s">
        <v>44</v>
      </c>
      <c r="Q1" s="255" t="s">
        <v>45</v>
      </c>
      <c r="R1" s="255" t="s">
        <v>46</v>
      </c>
      <c r="S1" s="255" t="s">
        <v>47</v>
      </c>
      <c r="T1" s="255" t="s">
        <v>49</v>
      </c>
      <c r="U1" s="255" t="s">
        <v>50</v>
      </c>
      <c r="V1" s="257" t="s">
        <v>623</v>
      </c>
      <c r="W1" s="257" t="s">
        <v>624</v>
      </c>
      <c r="X1" s="240" t="s">
        <v>455</v>
      </c>
      <c r="Y1" s="245" t="s">
        <v>456</v>
      </c>
    </row>
    <row r="2" spans="1:25" s="114" customFormat="1" ht="56.25" x14ac:dyDescent="0.2">
      <c r="A2" s="170">
        <v>1</v>
      </c>
      <c r="B2" s="171">
        <v>10</v>
      </c>
      <c r="C2" s="172">
        <v>1260103</v>
      </c>
      <c r="D2" s="172" t="s">
        <v>378</v>
      </c>
      <c r="E2" s="172">
        <v>7856100</v>
      </c>
      <c r="F2" s="173">
        <v>725000</v>
      </c>
      <c r="G2" s="172" t="s">
        <v>378</v>
      </c>
      <c r="H2" s="171" t="s">
        <v>660</v>
      </c>
      <c r="I2" s="174" t="str">
        <f>VLOOKUP(C2,Produkte!$A$1:$B$250,2,0)</f>
        <v>Feuerwehrtechnische Zentralen</v>
      </c>
      <c r="J2" s="175" t="s">
        <v>59</v>
      </c>
      <c r="K2" s="176" t="s">
        <v>60</v>
      </c>
      <c r="L2" s="362">
        <f t="shared" ref="L2:L47" si="0">N2+P2+R2+T2</f>
        <v>0</v>
      </c>
      <c r="M2" s="253">
        <f t="shared" ref="M2:M47" si="1">O2+Q2+S2+U2</f>
        <v>10000</v>
      </c>
      <c r="N2" s="149">
        <v>0</v>
      </c>
      <c r="O2" s="139">
        <v>10000</v>
      </c>
      <c r="P2" s="136">
        <v>0</v>
      </c>
      <c r="Q2" s="139">
        <v>0</v>
      </c>
      <c r="R2" s="136">
        <v>0</v>
      </c>
      <c r="S2" s="139">
        <v>0</v>
      </c>
      <c r="T2" s="136">
        <v>0</v>
      </c>
      <c r="U2" s="139">
        <v>0</v>
      </c>
      <c r="V2" s="258">
        <f>'Kat 1'!U34+'Kat 2'!N2-'Kat 2'!O2</f>
        <v>10685300</v>
      </c>
      <c r="W2" s="259">
        <f>'Kat 1'!V34+'Kat 2'!P2-'Kat 2'!Q2</f>
        <v>16392500</v>
      </c>
      <c r="X2" s="149">
        <v>0</v>
      </c>
      <c r="Y2" s="402">
        <v>0</v>
      </c>
    </row>
    <row r="3" spans="1:25" s="114" customFormat="1" ht="123.75" x14ac:dyDescent="0.2">
      <c r="A3" s="141">
        <v>2</v>
      </c>
      <c r="B3" s="165" t="s">
        <v>372</v>
      </c>
      <c r="C3" s="131">
        <v>2310104</v>
      </c>
      <c r="D3" s="131" t="s">
        <v>378</v>
      </c>
      <c r="E3" s="131">
        <v>7857100</v>
      </c>
      <c r="F3" s="166">
        <v>822000</v>
      </c>
      <c r="G3" s="131" t="s">
        <v>378</v>
      </c>
      <c r="H3" s="165" t="s">
        <v>661</v>
      </c>
      <c r="I3" s="167" t="str">
        <f>VLOOKUP(C3,Produkte!$A$1:$B$250,2,0)</f>
        <v>Regionales Berufliches Bildungszentrum Greifswald</v>
      </c>
      <c r="J3" s="168" t="s">
        <v>116</v>
      </c>
      <c r="K3" s="169" t="s">
        <v>576</v>
      </c>
      <c r="L3" s="150">
        <f t="shared" si="0"/>
        <v>0</v>
      </c>
      <c r="M3" s="151">
        <f t="shared" si="1"/>
        <v>45000</v>
      </c>
      <c r="N3" s="149">
        <v>0</v>
      </c>
      <c r="O3" s="139">
        <v>23000</v>
      </c>
      <c r="P3" s="136">
        <v>0</v>
      </c>
      <c r="Q3" s="139">
        <v>22000</v>
      </c>
      <c r="R3" s="136">
        <v>0</v>
      </c>
      <c r="S3" s="139">
        <v>0</v>
      </c>
      <c r="T3" s="136">
        <v>0</v>
      </c>
      <c r="U3" s="139">
        <v>0</v>
      </c>
      <c r="V3" s="178">
        <f>V2+N3-O3</f>
        <v>10662300</v>
      </c>
      <c r="W3" s="179">
        <f>W2+P3-Q3</f>
        <v>16370500</v>
      </c>
      <c r="X3" s="149">
        <v>0</v>
      </c>
      <c r="Y3" s="402">
        <v>0</v>
      </c>
    </row>
    <row r="4" spans="1:25" s="114" customFormat="1" ht="56.25" x14ac:dyDescent="0.2">
      <c r="A4" s="141">
        <v>3</v>
      </c>
      <c r="B4" s="165" t="s">
        <v>377</v>
      </c>
      <c r="C4" s="131">
        <v>6260000</v>
      </c>
      <c r="D4" s="131" t="s">
        <v>378</v>
      </c>
      <c r="E4" s="131">
        <v>7861900</v>
      </c>
      <c r="F4" s="166">
        <v>1019000</v>
      </c>
      <c r="G4" s="131" t="s">
        <v>378</v>
      </c>
      <c r="H4" s="165" t="s">
        <v>662</v>
      </c>
      <c r="I4" s="167" t="str">
        <f>VLOOKUP(C4,Produkte!$A$1:$B$250,2,0)</f>
        <v>Beteiligungen, Anteile, Wertpapiere des Anlagevermögens</v>
      </c>
      <c r="J4" s="168" t="s">
        <v>591</v>
      </c>
      <c r="K4" s="169" t="s">
        <v>592</v>
      </c>
      <c r="L4" s="150">
        <f t="shared" si="0"/>
        <v>0</v>
      </c>
      <c r="M4" s="151">
        <f t="shared" si="1"/>
        <v>13500</v>
      </c>
      <c r="N4" s="149">
        <v>0</v>
      </c>
      <c r="O4" s="139">
        <v>13500</v>
      </c>
      <c r="P4" s="136">
        <v>0</v>
      </c>
      <c r="Q4" s="139">
        <v>0</v>
      </c>
      <c r="R4" s="136">
        <v>0</v>
      </c>
      <c r="S4" s="139">
        <v>0</v>
      </c>
      <c r="T4" s="136">
        <v>0</v>
      </c>
      <c r="U4" s="139">
        <v>0</v>
      </c>
      <c r="V4" s="178">
        <f t="shared" ref="V4:V44" si="2">V3+N4-O4</f>
        <v>10648800</v>
      </c>
      <c r="W4" s="179">
        <f t="shared" ref="W4:W44" si="3">W3+P4-Q4</f>
        <v>16370500</v>
      </c>
      <c r="X4" s="149">
        <v>0</v>
      </c>
      <c r="Y4" s="402">
        <v>0</v>
      </c>
    </row>
    <row r="5" spans="1:25" s="114" customFormat="1" ht="90" x14ac:dyDescent="0.2">
      <c r="A5" s="141">
        <v>4</v>
      </c>
      <c r="B5" s="165" t="s">
        <v>418</v>
      </c>
      <c r="C5" s="131">
        <v>5420200</v>
      </c>
      <c r="D5" s="131" t="s">
        <v>378</v>
      </c>
      <c r="E5" s="131">
        <v>7857100</v>
      </c>
      <c r="F5" s="166">
        <v>822000</v>
      </c>
      <c r="G5" s="131" t="s">
        <v>378</v>
      </c>
      <c r="H5" s="165" t="s">
        <v>663</v>
      </c>
      <c r="I5" s="167" t="str">
        <f>VLOOKUP(C5,Produkte!$A$1:$B$250,2,0)</f>
        <v>Kreisstraßenmeisterei</v>
      </c>
      <c r="J5" s="168" t="s">
        <v>446</v>
      </c>
      <c r="K5" s="169" t="s">
        <v>447</v>
      </c>
      <c r="L5" s="150">
        <f t="shared" si="0"/>
        <v>0</v>
      </c>
      <c r="M5" s="151">
        <f t="shared" si="1"/>
        <v>245000</v>
      </c>
      <c r="N5" s="149">
        <v>0</v>
      </c>
      <c r="O5" s="139">
        <v>50000</v>
      </c>
      <c r="P5" s="136">
        <v>0</v>
      </c>
      <c r="Q5" s="139">
        <v>70000</v>
      </c>
      <c r="R5" s="136">
        <v>0</v>
      </c>
      <c r="S5" s="139">
        <v>75000</v>
      </c>
      <c r="T5" s="136">
        <v>0</v>
      </c>
      <c r="U5" s="139">
        <v>50000</v>
      </c>
      <c r="V5" s="178">
        <f t="shared" si="2"/>
        <v>10598800</v>
      </c>
      <c r="W5" s="179">
        <f t="shared" si="3"/>
        <v>16300500</v>
      </c>
      <c r="X5" s="149">
        <v>0</v>
      </c>
      <c r="Y5" s="402">
        <v>0</v>
      </c>
    </row>
    <row r="6" spans="1:25" s="114" customFormat="1" ht="78.75" x14ac:dyDescent="0.2">
      <c r="A6" s="141">
        <v>5</v>
      </c>
      <c r="B6" s="165" t="s">
        <v>372</v>
      </c>
      <c r="C6" s="131">
        <v>2310104</v>
      </c>
      <c r="D6" s="131" t="s">
        <v>378</v>
      </c>
      <c r="E6" s="131">
        <v>7857100</v>
      </c>
      <c r="F6" s="166">
        <v>822000</v>
      </c>
      <c r="G6" s="131" t="s">
        <v>378</v>
      </c>
      <c r="H6" s="165" t="s">
        <v>661</v>
      </c>
      <c r="I6" s="167" t="str">
        <f>VLOOKUP(C6,Produkte!$A$1:$B$250,2,0)</f>
        <v>Regionales Berufliches Bildungszentrum Greifswald</v>
      </c>
      <c r="J6" s="168" t="s">
        <v>116</v>
      </c>
      <c r="K6" s="169" t="s">
        <v>577</v>
      </c>
      <c r="L6" s="150">
        <f t="shared" si="0"/>
        <v>0</v>
      </c>
      <c r="M6" s="151">
        <f t="shared" si="1"/>
        <v>40000</v>
      </c>
      <c r="N6" s="149">
        <v>0</v>
      </c>
      <c r="O6" s="139">
        <v>0</v>
      </c>
      <c r="P6" s="136">
        <v>0</v>
      </c>
      <c r="Q6" s="139">
        <v>0</v>
      </c>
      <c r="R6" s="136">
        <v>0</v>
      </c>
      <c r="S6" s="139">
        <v>40000</v>
      </c>
      <c r="T6" s="136">
        <v>0</v>
      </c>
      <c r="U6" s="139">
        <v>0</v>
      </c>
      <c r="V6" s="178">
        <f t="shared" si="2"/>
        <v>10598800</v>
      </c>
      <c r="W6" s="179">
        <f t="shared" si="3"/>
        <v>16300500</v>
      </c>
      <c r="X6" s="149">
        <v>0</v>
      </c>
      <c r="Y6" s="402">
        <v>0</v>
      </c>
    </row>
    <row r="7" spans="1:25" s="114" customFormat="1" ht="157.5" x14ac:dyDescent="0.2">
      <c r="A7" s="141">
        <v>6</v>
      </c>
      <c r="B7" s="165" t="s">
        <v>433</v>
      </c>
      <c r="C7" s="182">
        <v>1280100</v>
      </c>
      <c r="D7" s="182"/>
      <c r="E7" s="182"/>
      <c r="F7" s="134"/>
      <c r="G7" s="182"/>
      <c r="H7" s="165" t="s">
        <v>696</v>
      </c>
      <c r="I7" s="168" t="str">
        <f>VLOOKUP(C7,Produkte!$A$1:$B$250,2,0)</f>
        <v>Zivil- und Katastrophenschutz</v>
      </c>
      <c r="J7" s="168" t="s">
        <v>436</v>
      </c>
      <c r="K7" s="169" t="s">
        <v>437</v>
      </c>
      <c r="L7" s="150">
        <f t="shared" si="0"/>
        <v>0</v>
      </c>
      <c r="M7" s="151">
        <f t="shared" si="1"/>
        <v>10500</v>
      </c>
      <c r="N7" s="149">
        <v>0</v>
      </c>
      <c r="O7" s="137">
        <v>10500</v>
      </c>
      <c r="P7" s="138">
        <v>0</v>
      </c>
      <c r="Q7" s="137">
        <v>0</v>
      </c>
      <c r="R7" s="138">
        <v>0</v>
      </c>
      <c r="S7" s="137">
        <v>0</v>
      </c>
      <c r="T7" s="138">
        <v>0</v>
      </c>
      <c r="U7" s="137">
        <v>0</v>
      </c>
      <c r="V7" s="178">
        <f t="shared" si="2"/>
        <v>10588300</v>
      </c>
      <c r="W7" s="179">
        <f t="shared" si="3"/>
        <v>16300500</v>
      </c>
      <c r="X7" s="149">
        <v>0</v>
      </c>
      <c r="Y7" s="402">
        <v>0</v>
      </c>
    </row>
    <row r="8" spans="1:25" s="114" customFormat="1" ht="33.75" x14ac:dyDescent="0.2">
      <c r="A8" s="141">
        <v>7</v>
      </c>
      <c r="B8" s="165" t="s">
        <v>418</v>
      </c>
      <c r="C8" s="131">
        <v>1140100</v>
      </c>
      <c r="D8" s="131" t="s">
        <v>378</v>
      </c>
      <c r="E8" s="131">
        <v>7857100</v>
      </c>
      <c r="F8" s="166">
        <v>822000</v>
      </c>
      <c r="G8" s="131" t="s">
        <v>378</v>
      </c>
      <c r="H8" s="165" t="s">
        <v>665</v>
      </c>
      <c r="I8" s="167" t="str">
        <f>VLOOKUP(C8,Produkte!$A$1:$B$250,2,0)</f>
        <v>Zentrales Grundstücks- und Gebäudemanagement</v>
      </c>
      <c r="J8" s="168" t="s">
        <v>593</v>
      </c>
      <c r="K8" s="169" t="s">
        <v>594</v>
      </c>
      <c r="L8" s="150">
        <f t="shared" si="0"/>
        <v>0</v>
      </c>
      <c r="M8" s="151">
        <f t="shared" si="1"/>
        <v>5000</v>
      </c>
      <c r="N8" s="149">
        <v>0</v>
      </c>
      <c r="O8" s="139">
        <v>5000</v>
      </c>
      <c r="P8" s="136">
        <v>0</v>
      </c>
      <c r="Q8" s="139">
        <v>0</v>
      </c>
      <c r="R8" s="136">
        <v>0</v>
      </c>
      <c r="S8" s="139">
        <v>0</v>
      </c>
      <c r="T8" s="136">
        <v>0</v>
      </c>
      <c r="U8" s="139">
        <v>0</v>
      </c>
      <c r="V8" s="178">
        <f t="shared" si="2"/>
        <v>10583300</v>
      </c>
      <c r="W8" s="179">
        <f t="shared" si="3"/>
        <v>16300500</v>
      </c>
      <c r="X8" s="149">
        <v>0</v>
      </c>
      <c r="Y8" s="402">
        <v>0</v>
      </c>
    </row>
    <row r="9" spans="1:25" s="114" customFormat="1" ht="22.5" x14ac:dyDescent="0.2">
      <c r="A9" s="141">
        <v>8</v>
      </c>
      <c r="B9" s="165" t="s">
        <v>372</v>
      </c>
      <c r="C9" s="131">
        <v>2170102</v>
      </c>
      <c r="D9" s="131" t="s">
        <v>378</v>
      </c>
      <c r="E9" s="131">
        <v>7857100</v>
      </c>
      <c r="F9" s="166">
        <v>822000</v>
      </c>
      <c r="G9" s="131" t="s">
        <v>378</v>
      </c>
      <c r="H9" s="165" t="s">
        <v>666</v>
      </c>
      <c r="I9" s="167" t="str">
        <f>VLOOKUP(C9,Produkte!$A$1:$B$250,2,0)</f>
        <v>Gymnasium Pasewalk</v>
      </c>
      <c r="J9" s="168" t="s">
        <v>538</v>
      </c>
      <c r="K9" s="169" t="s">
        <v>539</v>
      </c>
      <c r="L9" s="150">
        <f t="shared" si="0"/>
        <v>0</v>
      </c>
      <c r="M9" s="151">
        <f t="shared" si="1"/>
        <v>6000</v>
      </c>
      <c r="N9" s="149">
        <v>0</v>
      </c>
      <c r="O9" s="139">
        <v>6000</v>
      </c>
      <c r="P9" s="136">
        <v>0</v>
      </c>
      <c r="Q9" s="139">
        <v>0</v>
      </c>
      <c r="R9" s="136">
        <v>0</v>
      </c>
      <c r="S9" s="139">
        <v>0</v>
      </c>
      <c r="T9" s="136">
        <v>0</v>
      </c>
      <c r="U9" s="139">
        <v>0</v>
      </c>
      <c r="V9" s="178">
        <f t="shared" si="2"/>
        <v>10577300</v>
      </c>
      <c r="W9" s="179">
        <f t="shared" si="3"/>
        <v>16300500</v>
      </c>
      <c r="X9" s="149">
        <v>0</v>
      </c>
      <c r="Y9" s="402">
        <v>0</v>
      </c>
    </row>
    <row r="10" spans="1:25" s="114" customFormat="1" ht="146.25" x14ac:dyDescent="0.2">
      <c r="A10" s="141">
        <v>9</v>
      </c>
      <c r="B10" s="165" t="s">
        <v>433</v>
      </c>
      <c r="C10" s="182">
        <v>1280100</v>
      </c>
      <c r="D10" s="182"/>
      <c r="E10" s="182"/>
      <c r="F10" s="134"/>
      <c r="G10" s="182"/>
      <c r="H10" s="165" t="s">
        <v>696</v>
      </c>
      <c r="I10" s="168" t="str">
        <f>VLOOKUP(C10,Produkte!$A$1:$B$250,2,0)</f>
        <v>Zivil- und Katastrophenschutz</v>
      </c>
      <c r="J10" s="168" t="s">
        <v>438</v>
      </c>
      <c r="K10" s="169" t="s">
        <v>439</v>
      </c>
      <c r="L10" s="150">
        <f t="shared" si="0"/>
        <v>0</v>
      </c>
      <c r="M10" s="151">
        <f t="shared" si="1"/>
        <v>20000</v>
      </c>
      <c r="N10" s="149">
        <v>0</v>
      </c>
      <c r="O10" s="137">
        <v>5000</v>
      </c>
      <c r="P10" s="138">
        <v>0</v>
      </c>
      <c r="Q10" s="137">
        <v>5000</v>
      </c>
      <c r="R10" s="138">
        <v>0</v>
      </c>
      <c r="S10" s="137">
        <v>5000</v>
      </c>
      <c r="T10" s="138">
        <v>0</v>
      </c>
      <c r="U10" s="137">
        <v>5000</v>
      </c>
      <c r="V10" s="178">
        <f t="shared" si="2"/>
        <v>10572300</v>
      </c>
      <c r="W10" s="179">
        <f t="shared" si="3"/>
        <v>16295500</v>
      </c>
      <c r="X10" s="149">
        <v>0</v>
      </c>
      <c r="Y10" s="402">
        <v>0</v>
      </c>
    </row>
    <row r="11" spans="1:25" s="114" customFormat="1" ht="45" x14ac:dyDescent="0.2">
      <c r="A11" s="141">
        <v>10</v>
      </c>
      <c r="B11" s="165" t="s">
        <v>372</v>
      </c>
      <c r="C11" s="131">
        <v>2170104</v>
      </c>
      <c r="D11" s="131" t="s">
        <v>378</v>
      </c>
      <c r="E11" s="131">
        <v>7857100</v>
      </c>
      <c r="F11" s="166">
        <v>822000</v>
      </c>
      <c r="G11" s="131" t="s">
        <v>378</v>
      </c>
      <c r="H11" s="165" t="s">
        <v>667</v>
      </c>
      <c r="I11" s="168" t="str">
        <f>VLOOKUP(C11,Produkte!$A$1:$B$250,2,0)</f>
        <v>Gymnasium Ueckermünde</v>
      </c>
      <c r="J11" s="168" t="s">
        <v>541</v>
      </c>
      <c r="K11" s="169" t="s">
        <v>542</v>
      </c>
      <c r="L11" s="150">
        <f t="shared" si="0"/>
        <v>0</v>
      </c>
      <c r="M11" s="151">
        <f t="shared" si="1"/>
        <v>20000</v>
      </c>
      <c r="N11" s="149">
        <v>0</v>
      </c>
      <c r="O11" s="139">
        <v>10000</v>
      </c>
      <c r="P11" s="136">
        <v>0</v>
      </c>
      <c r="Q11" s="139">
        <v>10000</v>
      </c>
      <c r="R11" s="136">
        <v>0</v>
      </c>
      <c r="S11" s="139">
        <v>0</v>
      </c>
      <c r="T11" s="136">
        <v>0</v>
      </c>
      <c r="U11" s="139">
        <v>0</v>
      </c>
      <c r="V11" s="178">
        <f t="shared" si="2"/>
        <v>10562300</v>
      </c>
      <c r="W11" s="179">
        <f t="shared" si="3"/>
        <v>16285500</v>
      </c>
      <c r="X11" s="149">
        <v>0</v>
      </c>
      <c r="Y11" s="402">
        <v>0</v>
      </c>
    </row>
    <row r="12" spans="1:25" s="114" customFormat="1" ht="112.5" x14ac:dyDescent="0.2">
      <c r="A12" s="141">
        <v>11</v>
      </c>
      <c r="B12" s="165" t="s">
        <v>433</v>
      </c>
      <c r="C12" s="182">
        <v>1260103</v>
      </c>
      <c r="D12" s="182"/>
      <c r="E12" s="182"/>
      <c r="F12" s="134"/>
      <c r="G12" s="182"/>
      <c r="H12" s="165" t="s">
        <v>654</v>
      </c>
      <c r="I12" s="168" t="str">
        <f>VLOOKUP(C12,Produkte!$A$1:$B$250,2,0)</f>
        <v>Feuerwehrtechnische Zentralen</v>
      </c>
      <c r="J12" s="168" t="s">
        <v>664</v>
      </c>
      <c r="K12" s="169" t="s">
        <v>440</v>
      </c>
      <c r="L12" s="150">
        <f t="shared" si="0"/>
        <v>0</v>
      </c>
      <c r="M12" s="151">
        <f t="shared" si="1"/>
        <v>50000</v>
      </c>
      <c r="N12" s="149">
        <v>0</v>
      </c>
      <c r="O12" s="137">
        <v>50000</v>
      </c>
      <c r="P12" s="138">
        <v>0</v>
      </c>
      <c r="Q12" s="137">
        <v>0</v>
      </c>
      <c r="R12" s="138">
        <v>0</v>
      </c>
      <c r="S12" s="137">
        <v>0</v>
      </c>
      <c r="T12" s="138">
        <v>0</v>
      </c>
      <c r="U12" s="137">
        <v>0</v>
      </c>
      <c r="V12" s="178">
        <f t="shared" si="2"/>
        <v>10512300</v>
      </c>
      <c r="W12" s="179">
        <f t="shared" si="3"/>
        <v>16285500</v>
      </c>
      <c r="X12" s="149">
        <v>0</v>
      </c>
      <c r="Y12" s="402">
        <v>0</v>
      </c>
    </row>
    <row r="13" spans="1:25" s="114" customFormat="1" ht="33.75" x14ac:dyDescent="0.2">
      <c r="A13" s="141">
        <v>12</v>
      </c>
      <c r="B13" s="165" t="s">
        <v>372</v>
      </c>
      <c r="C13" s="131">
        <v>2170106</v>
      </c>
      <c r="D13" s="131" t="s">
        <v>378</v>
      </c>
      <c r="E13" s="131">
        <v>7857100</v>
      </c>
      <c r="F13" s="166">
        <v>822000</v>
      </c>
      <c r="G13" s="131" t="s">
        <v>378</v>
      </c>
      <c r="H13" s="165" t="s">
        <v>668</v>
      </c>
      <c r="I13" s="167" t="str">
        <f>VLOOKUP(C13,Produkte!$A$1:$B$250,2,0)</f>
        <v>Gymnasium Anklam</v>
      </c>
      <c r="J13" s="168" t="s">
        <v>118</v>
      </c>
      <c r="K13" s="169" t="s">
        <v>548</v>
      </c>
      <c r="L13" s="150">
        <f t="shared" si="0"/>
        <v>0</v>
      </c>
      <c r="M13" s="151">
        <f t="shared" si="1"/>
        <v>3000</v>
      </c>
      <c r="N13" s="149">
        <v>0</v>
      </c>
      <c r="O13" s="139">
        <v>3000</v>
      </c>
      <c r="P13" s="136">
        <v>0</v>
      </c>
      <c r="Q13" s="139">
        <v>0</v>
      </c>
      <c r="R13" s="136">
        <v>0</v>
      </c>
      <c r="S13" s="139">
        <v>0</v>
      </c>
      <c r="T13" s="136">
        <v>0</v>
      </c>
      <c r="U13" s="139">
        <v>0</v>
      </c>
      <c r="V13" s="178">
        <f t="shared" si="2"/>
        <v>10509300</v>
      </c>
      <c r="W13" s="179">
        <f t="shared" si="3"/>
        <v>16285500</v>
      </c>
      <c r="X13" s="149">
        <v>0</v>
      </c>
      <c r="Y13" s="402">
        <v>0</v>
      </c>
    </row>
    <row r="14" spans="1:25" s="114" customFormat="1" ht="45" x14ac:dyDescent="0.2">
      <c r="A14" s="141">
        <v>13</v>
      </c>
      <c r="B14" s="165" t="s">
        <v>433</v>
      </c>
      <c r="C14" s="182">
        <v>1260000</v>
      </c>
      <c r="D14" s="182"/>
      <c r="E14" s="182"/>
      <c r="F14" s="134"/>
      <c r="G14" s="182"/>
      <c r="H14" s="165" t="s">
        <v>697</v>
      </c>
      <c r="I14" s="168" t="str">
        <f>VLOOKUP(C14,Produkte!$A$1:$B$250,2,0)</f>
        <v>Brandschutz</v>
      </c>
      <c r="J14" s="168" t="s">
        <v>53</v>
      </c>
      <c r="K14" s="169" t="s">
        <v>441</v>
      </c>
      <c r="L14" s="150">
        <f t="shared" si="0"/>
        <v>0</v>
      </c>
      <c r="M14" s="151">
        <f t="shared" si="1"/>
        <v>40000</v>
      </c>
      <c r="N14" s="149">
        <v>0</v>
      </c>
      <c r="O14" s="137">
        <v>40000</v>
      </c>
      <c r="P14" s="138">
        <v>0</v>
      </c>
      <c r="Q14" s="137">
        <v>0</v>
      </c>
      <c r="R14" s="138">
        <v>0</v>
      </c>
      <c r="S14" s="137">
        <v>0</v>
      </c>
      <c r="T14" s="138">
        <v>0</v>
      </c>
      <c r="U14" s="137">
        <v>0</v>
      </c>
      <c r="V14" s="178">
        <f t="shared" si="2"/>
        <v>10469300</v>
      </c>
      <c r="W14" s="179">
        <f t="shared" si="3"/>
        <v>16285500</v>
      </c>
      <c r="X14" s="149">
        <v>0</v>
      </c>
      <c r="Y14" s="402">
        <v>0</v>
      </c>
    </row>
    <row r="15" spans="1:25" s="114" customFormat="1" ht="45" x14ac:dyDescent="0.2">
      <c r="A15" s="141">
        <v>14</v>
      </c>
      <c r="B15" s="165" t="s">
        <v>372</v>
      </c>
      <c r="C15" s="131">
        <v>2170106</v>
      </c>
      <c r="D15" s="131" t="s">
        <v>378</v>
      </c>
      <c r="E15" s="131">
        <v>7857100</v>
      </c>
      <c r="F15" s="166">
        <v>822000</v>
      </c>
      <c r="G15" s="131" t="s">
        <v>378</v>
      </c>
      <c r="H15" s="165" t="s">
        <v>668</v>
      </c>
      <c r="I15" s="167" t="str">
        <f>VLOOKUP(C15,Produkte!$A$1:$B$250,2,0)</f>
        <v>Gymnasium Anklam</v>
      </c>
      <c r="J15" s="168" t="s">
        <v>547</v>
      </c>
      <c r="K15" s="169" t="s">
        <v>551</v>
      </c>
      <c r="L15" s="150">
        <f t="shared" si="0"/>
        <v>0</v>
      </c>
      <c r="M15" s="151">
        <f t="shared" si="1"/>
        <v>6000</v>
      </c>
      <c r="N15" s="149">
        <v>0</v>
      </c>
      <c r="O15" s="139">
        <v>3000</v>
      </c>
      <c r="P15" s="136">
        <v>0</v>
      </c>
      <c r="Q15" s="139">
        <v>0</v>
      </c>
      <c r="R15" s="136">
        <v>0</v>
      </c>
      <c r="S15" s="139">
        <v>3000</v>
      </c>
      <c r="T15" s="136">
        <v>0</v>
      </c>
      <c r="U15" s="139">
        <v>0</v>
      </c>
      <c r="V15" s="178">
        <f t="shared" si="2"/>
        <v>10466300</v>
      </c>
      <c r="W15" s="179">
        <f t="shared" si="3"/>
        <v>16285500</v>
      </c>
      <c r="X15" s="149">
        <v>0</v>
      </c>
      <c r="Y15" s="402">
        <v>0</v>
      </c>
    </row>
    <row r="16" spans="1:25" s="114" customFormat="1" ht="33.75" x14ac:dyDescent="0.2">
      <c r="A16" s="141">
        <v>15</v>
      </c>
      <c r="B16" s="165" t="s">
        <v>433</v>
      </c>
      <c r="C16" s="182">
        <v>1260103</v>
      </c>
      <c r="D16" s="182"/>
      <c r="E16" s="182"/>
      <c r="F16" s="134"/>
      <c r="G16" s="182"/>
      <c r="H16" s="165" t="s">
        <v>654</v>
      </c>
      <c r="I16" s="168" t="str">
        <f>VLOOKUP(C16,Produkte!$A$1:$B$250,2,0)</f>
        <v>Feuerwehrtechnische Zentralen</v>
      </c>
      <c r="J16" s="168" t="s">
        <v>443</v>
      </c>
      <c r="K16" s="169" t="s">
        <v>444</v>
      </c>
      <c r="L16" s="150">
        <f t="shared" si="0"/>
        <v>0</v>
      </c>
      <c r="M16" s="151">
        <f t="shared" si="1"/>
        <v>6000</v>
      </c>
      <c r="N16" s="149">
        <v>0</v>
      </c>
      <c r="O16" s="137">
        <v>0</v>
      </c>
      <c r="P16" s="138">
        <v>0</v>
      </c>
      <c r="Q16" s="137">
        <v>0</v>
      </c>
      <c r="R16" s="138">
        <v>0</v>
      </c>
      <c r="S16" s="137">
        <v>0</v>
      </c>
      <c r="T16" s="138">
        <v>0</v>
      </c>
      <c r="U16" s="137">
        <v>6000</v>
      </c>
      <c r="V16" s="178">
        <f t="shared" si="2"/>
        <v>10466300</v>
      </c>
      <c r="W16" s="179">
        <f t="shared" si="3"/>
        <v>16285500</v>
      </c>
      <c r="X16" s="149">
        <v>0</v>
      </c>
      <c r="Y16" s="402">
        <v>0</v>
      </c>
    </row>
    <row r="17" spans="1:25" s="114" customFormat="1" ht="11.25" x14ac:dyDescent="0.2">
      <c r="A17" s="141">
        <v>16</v>
      </c>
      <c r="B17" s="165" t="s">
        <v>372</v>
      </c>
      <c r="C17" s="131">
        <v>2210102</v>
      </c>
      <c r="D17" s="131" t="s">
        <v>378</v>
      </c>
      <c r="E17" s="131">
        <v>7857100</v>
      </c>
      <c r="F17" s="166">
        <v>822000</v>
      </c>
      <c r="G17" s="131" t="s">
        <v>378</v>
      </c>
      <c r="H17" s="165" t="s">
        <v>669</v>
      </c>
      <c r="I17" s="167" t="str">
        <f>VLOOKUP(C17,Produkte!$A$1:$B$250,2,0)</f>
        <v>Randow - Schule Löcknitz</v>
      </c>
      <c r="J17" s="168" t="s">
        <v>555</v>
      </c>
      <c r="K17" s="169" t="s">
        <v>378</v>
      </c>
      <c r="L17" s="150">
        <f t="shared" si="0"/>
        <v>0</v>
      </c>
      <c r="M17" s="151">
        <f t="shared" si="1"/>
        <v>15000</v>
      </c>
      <c r="N17" s="149">
        <v>0</v>
      </c>
      <c r="O17" s="139">
        <v>10000</v>
      </c>
      <c r="P17" s="136">
        <v>0</v>
      </c>
      <c r="Q17" s="139">
        <v>5000</v>
      </c>
      <c r="R17" s="136">
        <v>0</v>
      </c>
      <c r="S17" s="139">
        <v>0</v>
      </c>
      <c r="T17" s="136">
        <v>0</v>
      </c>
      <c r="U17" s="139">
        <v>0</v>
      </c>
      <c r="V17" s="178">
        <f t="shared" si="2"/>
        <v>10456300</v>
      </c>
      <c r="W17" s="179">
        <f t="shared" si="3"/>
        <v>16280500</v>
      </c>
      <c r="X17" s="149">
        <v>0</v>
      </c>
      <c r="Y17" s="402">
        <v>0</v>
      </c>
    </row>
    <row r="18" spans="1:25" s="114" customFormat="1" ht="11.25" x14ac:dyDescent="0.2">
      <c r="A18" s="141">
        <v>17</v>
      </c>
      <c r="B18" s="165" t="s">
        <v>372</v>
      </c>
      <c r="C18" s="131">
        <v>2210103</v>
      </c>
      <c r="D18" s="131" t="s">
        <v>378</v>
      </c>
      <c r="E18" s="131">
        <v>7857100</v>
      </c>
      <c r="F18" s="166">
        <v>822000</v>
      </c>
      <c r="G18" s="131" t="s">
        <v>378</v>
      </c>
      <c r="H18" s="165" t="s">
        <v>670</v>
      </c>
      <c r="I18" s="167" t="str">
        <f>VLOOKUP(C18,Produkte!$A$1:$B$250,2,0)</f>
        <v>Förderschule Ferdinandshof</v>
      </c>
      <c r="J18" s="168" t="s">
        <v>556</v>
      </c>
      <c r="K18" s="169" t="s">
        <v>378</v>
      </c>
      <c r="L18" s="150">
        <f t="shared" si="0"/>
        <v>0</v>
      </c>
      <c r="M18" s="151">
        <f t="shared" si="1"/>
        <v>2000</v>
      </c>
      <c r="N18" s="149">
        <v>0</v>
      </c>
      <c r="O18" s="139">
        <v>2000</v>
      </c>
      <c r="P18" s="136">
        <v>0</v>
      </c>
      <c r="Q18" s="139">
        <v>0</v>
      </c>
      <c r="R18" s="136">
        <v>0</v>
      </c>
      <c r="S18" s="139">
        <v>0</v>
      </c>
      <c r="T18" s="136">
        <v>0</v>
      </c>
      <c r="U18" s="139">
        <v>0</v>
      </c>
      <c r="V18" s="178">
        <f t="shared" si="2"/>
        <v>10454300</v>
      </c>
      <c r="W18" s="179">
        <f t="shared" si="3"/>
        <v>16280500</v>
      </c>
      <c r="X18" s="149">
        <v>0</v>
      </c>
      <c r="Y18" s="402">
        <v>0</v>
      </c>
    </row>
    <row r="19" spans="1:25" s="114" customFormat="1" ht="33.75" x14ac:dyDescent="0.2">
      <c r="A19" s="141">
        <v>18</v>
      </c>
      <c r="B19" s="165" t="s">
        <v>372</v>
      </c>
      <c r="C19" s="131">
        <v>2210103</v>
      </c>
      <c r="D19" s="131" t="s">
        <v>378</v>
      </c>
      <c r="E19" s="131">
        <v>7857100</v>
      </c>
      <c r="F19" s="166">
        <v>822000</v>
      </c>
      <c r="G19" s="131" t="s">
        <v>378</v>
      </c>
      <c r="H19" s="165" t="s">
        <v>670</v>
      </c>
      <c r="I19" s="167" t="str">
        <f>VLOOKUP(C19,Produkte!$A$1:$B$250,2,0)</f>
        <v>Förderschule Ferdinandshof</v>
      </c>
      <c r="J19" s="168" t="s">
        <v>557</v>
      </c>
      <c r="K19" s="169" t="s">
        <v>558</v>
      </c>
      <c r="L19" s="150">
        <f t="shared" si="0"/>
        <v>0</v>
      </c>
      <c r="M19" s="151">
        <f t="shared" si="1"/>
        <v>2000</v>
      </c>
      <c r="N19" s="149">
        <v>0</v>
      </c>
      <c r="O19" s="139">
        <v>0</v>
      </c>
      <c r="P19" s="136">
        <v>0</v>
      </c>
      <c r="Q19" s="139">
        <v>2000</v>
      </c>
      <c r="R19" s="136">
        <v>0</v>
      </c>
      <c r="S19" s="139">
        <v>0</v>
      </c>
      <c r="T19" s="136">
        <v>0</v>
      </c>
      <c r="U19" s="139">
        <v>0</v>
      </c>
      <c r="V19" s="178">
        <f t="shared" si="2"/>
        <v>10454300</v>
      </c>
      <c r="W19" s="179">
        <f t="shared" si="3"/>
        <v>16278500</v>
      </c>
      <c r="X19" s="149">
        <v>0</v>
      </c>
      <c r="Y19" s="402">
        <v>0</v>
      </c>
    </row>
    <row r="20" spans="1:25" s="114" customFormat="1" ht="33.75" x14ac:dyDescent="0.2">
      <c r="A20" s="141">
        <v>19</v>
      </c>
      <c r="B20" s="165" t="s">
        <v>372</v>
      </c>
      <c r="C20" s="131">
        <v>2210109</v>
      </c>
      <c r="D20" s="131" t="s">
        <v>378</v>
      </c>
      <c r="E20" s="131">
        <v>7857100</v>
      </c>
      <c r="F20" s="166">
        <v>822000</v>
      </c>
      <c r="G20" s="131" t="s">
        <v>378</v>
      </c>
      <c r="H20" s="165" t="s">
        <v>671</v>
      </c>
      <c r="I20" s="167" t="str">
        <f>VLOOKUP(C20,Produkte!$A$1:$B$250,2,0)</f>
        <v>Kleeblattschule Anklam</v>
      </c>
      <c r="J20" s="168" t="s">
        <v>559</v>
      </c>
      <c r="K20" s="169" t="s">
        <v>562</v>
      </c>
      <c r="L20" s="150">
        <f t="shared" si="0"/>
        <v>0</v>
      </c>
      <c r="M20" s="151">
        <f t="shared" si="1"/>
        <v>2500</v>
      </c>
      <c r="N20" s="149">
        <v>0</v>
      </c>
      <c r="O20" s="139">
        <v>2500</v>
      </c>
      <c r="P20" s="136">
        <v>0</v>
      </c>
      <c r="Q20" s="139">
        <v>0</v>
      </c>
      <c r="R20" s="136">
        <v>0</v>
      </c>
      <c r="S20" s="139">
        <v>0</v>
      </c>
      <c r="T20" s="136">
        <v>0</v>
      </c>
      <c r="U20" s="139">
        <v>0</v>
      </c>
      <c r="V20" s="178">
        <f t="shared" si="2"/>
        <v>10451800</v>
      </c>
      <c r="W20" s="179">
        <f t="shared" si="3"/>
        <v>16278500</v>
      </c>
      <c r="X20" s="149">
        <v>0</v>
      </c>
      <c r="Y20" s="402">
        <v>0</v>
      </c>
    </row>
    <row r="21" spans="1:25" s="114" customFormat="1" ht="45" x14ac:dyDescent="0.2">
      <c r="A21" s="141">
        <v>20</v>
      </c>
      <c r="B21" s="165" t="s">
        <v>372</v>
      </c>
      <c r="C21" s="131">
        <v>2210109</v>
      </c>
      <c r="D21" s="131" t="s">
        <v>378</v>
      </c>
      <c r="E21" s="131">
        <v>7857100</v>
      </c>
      <c r="F21" s="166">
        <v>822000</v>
      </c>
      <c r="G21" s="131" t="s">
        <v>378</v>
      </c>
      <c r="H21" s="165" t="s">
        <v>671</v>
      </c>
      <c r="I21" s="167" t="str">
        <f>VLOOKUP(C21,Produkte!$A$1:$B$250,2,0)</f>
        <v>Kleeblattschule Anklam</v>
      </c>
      <c r="J21" s="168" t="s">
        <v>560</v>
      </c>
      <c r="K21" s="169" t="s">
        <v>563</v>
      </c>
      <c r="L21" s="150">
        <f t="shared" si="0"/>
        <v>0</v>
      </c>
      <c r="M21" s="151">
        <f t="shared" si="1"/>
        <v>16000</v>
      </c>
      <c r="N21" s="149">
        <v>0</v>
      </c>
      <c r="O21" s="139">
        <v>16000</v>
      </c>
      <c r="P21" s="136">
        <v>0</v>
      </c>
      <c r="Q21" s="139">
        <v>0</v>
      </c>
      <c r="R21" s="136">
        <v>0</v>
      </c>
      <c r="S21" s="139">
        <v>0</v>
      </c>
      <c r="T21" s="136">
        <v>0</v>
      </c>
      <c r="U21" s="139">
        <v>0</v>
      </c>
      <c r="V21" s="178">
        <f t="shared" si="2"/>
        <v>10435800</v>
      </c>
      <c r="W21" s="179">
        <f t="shared" si="3"/>
        <v>16278500</v>
      </c>
      <c r="X21" s="149">
        <v>0</v>
      </c>
      <c r="Y21" s="402">
        <v>0</v>
      </c>
    </row>
    <row r="22" spans="1:25" s="114" customFormat="1" ht="33.75" x14ac:dyDescent="0.2">
      <c r="A22" s="141">
        <v>21</v>
      </c>
      <c r="B22" s="165" t="s">
        <v>372</v>
      </c>
      <c r="C22" s="131">
        <v>2210110</v>
      </c>
      <c r="D22" s="131" t="s">
        <v>378</v>
      </c>
      <c r="E22" s="131">
        <v>7857100</v>
      </c>
      <c r="F22" s="166">
        <v>822000</v>
      </c>
      <c r="G22" s="131" t="s">
        <v>378</v>
      </c>
      <c r="H22" s="165" t="s">
        <v>672</v>
      </c>
      <c r="I22" s="167" t="str">
        <f>VLOOKUP(C22,Produkte!$A$1:$B$250,2,0)</f>
        <v>Förderschule Am Stettiner Haff Zirchow</v>
      </c>
      <c r="J22" s="168" t="s">
        <v>565</v>
      </c>
      <c r="K22" s="169" t="s">
        <v>558</v>
      </c>
      <c r="L22" s="150">
        <f t="shared" si="0"/>
        <v>0</v>
      </c>
      <c r="M22" s="151">
        <f t="shared" si="1"/>
        <v>1300</v>
      </c>
      <c r="N22" s="149">
        <v>0</v>
      </c>
      <c r="O22" s="139">
        <v>1300</v>
      </c>
      <c r="P22" s="136">
        <v>0</v>
      </c>
      <c r="Q22" s="139">
        <v>0</v>
      </c>
      <c r="R22" s="136">
        <v>0</v>
      </c>
      <c r="S22" s="139">
        <v>0</v>
      </c>
      <c r="T22" s="136">
        <v>0</v>
      </c>
      <c r="U22" s="139">
        <v>0</v>
      </c>
      <c r="V22" s="178">
        <f t="shared" si="2"/>
        <v>10434500</v>
      </c>
      <c r="W22" s="179">
        <f t="shared" si="3"/>
        <v>16278500</v>
      </c>
      <c r="X22" s="149">
        <v>0</v>
      </c>
      <c r="Y22" s="402">
        <v>0</v>
      </c>
    </row>
    <row r="23" spans="1:25" s="114" customFormat="1" ht="45" x14ac:dyDescent="0.2">
      <c r="A23" s="141">
        <v>22</v>
      </c>
      <c r="B23" s="165" t="s">
        <v>372</v>
      </c>
      <c r="C23" s="131">
        <v>2210110</v>
      </c>
      <c r="D23" s="131" t="s">
        <v>378</v>
      </c>
      <c r="E23" s="131">
        <v>7857100</v>
      </c>
      <c r="F23" s="166">
        <v>822000</v>
      </c>
      <c r="G23" s="131" t="s">
        <v>378</v>
      </c>
      <c r="H23" s="165" t="s">
        <v>672</v>
      </c>
      <c r="I23" s="167" t="str">
        <f>VLOOKUP(C23,Produkte!$A$1:$B$250,2,0)</f>
        <v>Förderschule Am Stettiner Haff Zirchow</v>
      </c>
      <c r="J23" s="168" t="s">
        <v>560</v>
      </c>
      <c r="K23" s="169" t="s">
        <v>563</v>
      </c>
      <c r="L23" s="150">
        <f t="shared" si="0"/>
        <v>0</v>
      </c>
      <c r="M23" s="151">
        <f t="shared" si="1"/>
        <v>16000</v>
      </c>
      <c r="N23" s="149">
        <v>0</v>
      </c>
      <c r="O23" s="139">
        <v>16000</v>
      </c>
      <c r="P23" s="136">
        <v>0</v>
      </c>
      <c r="Q23" s="139">
        <v>0</v>
      </c>
      <c r="R23" s="136">
        <v>0</v>
      </c>
      <c r="S23" s="139">
        <v>0</v>
      </c>
      <c r="T23" s="136">
        <v>0</v>
      </c>
      <c r="U23" s="139">
        <v>0</v>
      </c>
      <c r="V23" s="178">
        <f t="shared" si="2"/>
        <v>10418500</v>
      </c>
      <c r="W23" s="179">
        <f t="shared" si="3"/>
        <v>16278500</v>
      </c>
      <c r="X23" s="149">
        <v>0</v>
      </c>
      <c r="Y23" s="402">
        <v>0</v>
      </c>
    </row>
    <row r="24" spans="1:25" s="114" customFormat="1" ht="33.75" x14ac:dyDescent="0.2">
      <c r="A24" s="141">
        <v>23</v>
      </c>
      <c r="B24" s="165" t="s">
        <v>372</v>
      </c>
      <c r="C24" s="131">
        <v>2310104</v>
      </c>
      <c r="D24" s="131" t="s">
        <v>378</v>
      </c>
      <c r="E24" s="131">
        <v>7857100</v>
      </c>
      <c r="F24" s="166">
        <v>822000</v>
      </c>
      <c r="G24" s="131" t="s">
        <v>378</v>
      </c>
      <c r="H24" s="165" t="s">
        <v>661</v>
      </c>
      <c r="I24" s="167" t="str">
        <f>VLOOKUP(C24,Produkte!$A$1:$B$250,2,0)</f>
        <v>Regionales Berufliches Bildungszentrum Greifswald</v>
      </c>
      <c r="J24" s="168" t="s">
        <v>578</v>
      </c>
      <c r="K24" s="169" t="s">
        <v>579</v>
      </c>
      <c r="L24" s="150">
        <f t="shared" si="0"/>
        <v>0</v>
      </c>
      <c r="M24" s="151">
        <f t="shared" si="1"/>
        <v>8000</v>
      </c>
      <c r="N24" s="149">
        <v>0</v>
      </c>
      <c r="O24" s="139">
        <v>8000</v>
      </c>
      <c r="P24" s="136">
        <v>0</v>
      </c>
      <c r="Q24" s="139">
        <v>0</v>
      </c>
      <c r="R24" s="136">
        <v>0</v>
      </c>
      <c r="S24" s="139">
        <v>0</v>
      </c>
      <c r="T24" s="136">
        <v>0</v>
      </c>
      <c r="U24" s="139">
        <v>0</v>
      </c>
      <c r="V24" s="178">
        <f t="shared" si="2"/>
        <v>10410500</v>
      </c>
      <c r="W24" s="179">
        <f t="shared" si="3"/>
        <v>16278500</v>
      </c>
      <c r="X24" s="149">
        <v>0</v>
      </c>
      <c r="Y24" s="402">
        <v>0</v>
      </c>
    </row>
    <row r="25" spans="1:25" s="114" customFormat="1" ht="78.75" x14ac:dyDescent="0.2">
      <c r="A25" s="141">
        <v>24</v>
      </c>
      <c r="B25" s="165" t="s">
        <v>372</v>
      </c>
      <c r="C25" s="131">
        <v>2630110</v>
      </c>
      <c r="D25" s="131" t="s">
        <v>378</v>
      </c>
      <c r="E25" s="131">
        <v>7857100</v>
      </c>
      <c r="F25" s="166">
        <v>822000</v>
      </c>
      <c r="G25" s="131" t="s">
        <v>378</v>
      </c>
      <c r="H25" s="165" t="s">
        <v>673</v>
      </c>
      <c r="I25" s="167" t="str">
        <f>VLOOKUP(C25,Produkte!$A$1:$B$250,2,0)</f>
        <v>Musikschule Ueckermünde</v>
      </c>
      <c r="J25" s="168" t="s">
        <v>541</v>
      </c>
      <c r="K25" s="169" t="s">
        <v>580</v>
      </c>
      <c r="L25" s="150">
        <f t="shared" si="0"/>
        <v>0</v>
      </c>
      <c r="M25" s="151">
        <f t="shared" si="1"/>
        <v>25000</v>
      </c>
      <c r="N25" s="149">
        <v>0</v>
      </c>
      <c r="O25" s="139">
        <v>4000</v>
      </c>
      <c r="P25" s="136">
        <v>0</v>
      </c>
      <c r="Q25" s="139">
        <v>5000</v>
      </c>
      <c r="R25" s="136">
        <v>0</v>
      </c>
      <c r="S25" s="139">
        <v>8000</v>
      </c>
      <c r="T25" s="136">
        <v>0</v>
      </c>
      <c r="U25" s="139">
        <v>8000</v>
      </c>
      <c r="V25" s="178">
        <f t="shared" si="2"/>
        <v>10406500</v>
      </c>
      <c r="W25" s="179">
        <f t="shared" si="3"/>
        <v>16273500</v>
      </c>
      <c r="X25" s="149">
        <v>0</v>
      </c>
      <c r="Y25" s="402">
        <v>0</v>
      </c>
    </row>
    <row r="26" spans="1:25" s="114" customFormat="1" ht="67.5" x14ac:dyDescent="0.2">
      <c r="A26" s="141">
        <v>25</v>
      </c>
      <c r="B26" s="165" t="s">
        <v>372</v>
      </c>
      <c r="C26" s="131">
        <v>2630120</v>
      </c>
      <c r="D26" s="131" t="s">
        <v>378</v>
      </c>
      <c r="E26" s="131">
        <v>7857100</v>
      </c>
      <c r="F26" s="166">
        <v>822000</v>
      </c>
      <c r="G26" s="131" t="s">
        <v>378</v>
      </c>
      <c r="H26" s="165" t="s">
        <v>674</v>
      </c>
      <c r="I26" s="167" t="str">
        <f>VLOOKUP(C26,Produkte!$A$1:$B$250,2,0)</f>
        <v>Kreismusikschule Wolgast</v>
      </c>
      <c r="J26" s="168" t="s">
        <v>541</v>
      </c>
      <c r="K26" s="169" t="s">
        <v>581</v>
      </c>
      <c r="L26" s="150">
        <f t="shared" si="0"/>
        <v>0</v>
      </c>
      <c r="M26" s="151">
        <f t="shared" si="1"/>
        <v>31000</v>
      </c>
      <c r="N26" s="149">
        <v>0</v>
      </c>
      <c r="O26" s="139">
        <v>4000</v>
      </c>
      <c r="P26" s="136">
        <v>0</v>
      </c>
      <c r="Q26" s="139">
        <v>20000</v>
      </c>
      <c r="R26" s="136">
        <v>0</v>
      </c>
      <c r="S26" s="139">
        <v>0</v>
      </c>
      <c r="T26" s="136">
        <v>0</v>
      </c>
      <c r="U26" s="139">
        <v>7000</v>
      </c>
      <c r="V26" s="178">
        <f t="shared" si="2"/>
        <v>10402500</v>
      </c>
      <c r="W26" s="179">
        <f t="shared" si="3"/>
        <v>16253500</v>
      </c>
      <c r="X26" s="149">
        <v>0</v>
      </c>
      <c r="Y26" s="402">
        <v>0</v>
      </c>
    </row>
    <row r="27" spans="1:25" s="114" customFormat="1" ht="11.25" x14ac:dyDescent="0.2">
      <c r="A27" s="141">
        <v>26</v>
      </c>
      <c r="B27" s="165" t="s">
        <v>372</v>
      </c>
      <c r="C27" s="131">
        <v>2170106</v>
      </c>
      <c r="D27" s="131" t="s">
        <v>378</v>
      </c>
      <c r="E27" s="131">
        <v>7857100</v>
      </c>
      <c r="F27" s="166">
        <v>822000</v>
      </c>
      <c r="G27" s="131" t="s">
        <v>378</v>
      </c>
      <c r="H27" s="165" t="s">
        <v>668</v>
      </c>
      <c r="I27" s="167" t="str">
        <f>VLOOKUP(C27,Produkte!$A$1:$B$250,2,0)</f>
        <v>Gymnasium Anklam</v>
      </c>
      <c r="J27" s="168" t="s">
        <v>541</v>
      </c>
      <c r="K27" s="169" t="s">
        <v>552</v>
      </c>
      <c r="L27" s="150">
        <f t="shared" si="0"/>
        <v>0</v>
      </c>
      <c r="M27" s="151">
        <f t="shared" si="1"/>
        <v>18000</v>
      </c>
      <c r="N27" s="149">
        <v>0</v>
      </c>
      <c r="O27" s="139">
        <v>6000</v>
      </c>
      <c r="P27" s="136">
        <v>0</v>
      </c>
      <c r="Q27" s="139">
        <v>0</v>
      </c>
      <c r="R27" s="136">
        <v>0</v>
      </c>
      <c r="S27" s="139">
        <v>6000</v>
      </c>
      <c r="T27" s="136">
        <v>0</v>
      </c>
      <c r="U27" s="139">
        <v>6000</v>
      </c>
      <c r="V27" s="178">
        <f t="shared" si="2"/>
        <v>10396500</v>
      </c>
      <c r="W27" s="179">
        <f t="shared" si="3"/>
        <v>16253500</v>
      </c>
      <c r="X27" s="149">
        <v>0</v>
      </c>
      <c r="Y27" s="402">
        <v>0</v>
      </c>
    </row>
    <row r="28" spans="1:25" s="114" customFormat="1" ht="33.75" x14ac:dyDescent="0.2">
      <c r="A28" s="141">
        <v>27</v>
      </c>
      <c r="B28" s="165" t="s">
        <v>372</v>
      </c>
      <c r="C28" s="131">
        <v>2170106</v>
      </c>
      <c r="D28" s="131" t="s">
        <v>378</v>
      </c>
      <c r="E28" s="131">
        <v>7857100</v>
      </c>
      <c r="F28" s="166">
        <v>822000</v>
      </c>
      <c r="G28" s="131" t="s">
        <v>378</v>
      </c>
      <c r="H28" s="165" t="s">
        <v>668</v>
      </c>
      <c r="I28" s="167" t="str">
        <f>VLOOKUP(C28,Produkte!$A$1:$B$250,2,0)</f>
        <v>Gymnasium Anklam</v>
      </c>
      <c r="J28" s="168" t="s">
        <v>545</v>
      </c>
      <c r="K28" s="169" t="s">
        <v>546</v>
      </c>
      <c r="L28" s="150">
        <f t="shared" si="0"/>
        <v>0</v>
      </c>
      <c r="M28" s="151">
        <f t="shared" si="1"/>
        <v>7000</v>
      </c>
      <c r="N28" s="149">
        <v>0</v>
      </c>
      <c r="O28" s="139">
        <v>0</v>
      </c>
      <c r="P28" s="136">
        <v>0</v>
      </c>
      <c r="Q28" s="139">
        <v>7000</v>
      </c>
      <c r="R28" s="136">
        <v>0</v>
      </c>
      <c r="S28" s="139">
        <v>0</v>
      </c>
      <c r="T28" s="136">
        <v>0</v>
      </c>
      <c r="U28" s="139">
        <v>0</v>
      </c>
      <c r="V28" s="178">
        <f t="shared" si="2"/>
        <v>10396500</v>
      </c>
      <c r="W28" s="179">
        <f t="shared" si="3"/>
        <v>16246500</v>
      </c>
      <c r="X28" s="149">
        <v>0</v>
      </c>
      <c r="Y28" s="402">
        <v>0</v>
      </c>
    </row>
    <row r="29" spans="1:25" s="114" customFormat="1" ht="78.75" x14ac:dyDescent="0.2">
      <c r="A29" s="141">
        <v>28</v>
      </c>
      <c r="B29" s="165" t="s">
        <v>372</v>
      </c>
      <c r="C29" s="131">
        <v>2210110</v>
      </c>
      <c r="D29" s="131" t="s">
        <v>378</v>
      </c>
      <c r="E29" s="131">
        <v>7857100</v>
      </c>
      <c r="F29" s="166">
        <v>822000</v>
      </c>
      <c r="G29" s="131" t="s">
        <v>378</v>
      </c>
      <c r="H29" s="165" t="s">
        <v>672</v>
      </c>
      <c r="I29" s="167" t="str">
        <f>VLOOKUP(C29,Produkte!$A$1:$B$250,2,0)</f>
        <v>Förderschule Am Stettiner Haff Zirchow</v>
      </c>
      <c r="J29" s="168" t="s">
        <v>566</v>
      </c>
      <c r="K29" s="169" t="s">
        <v>567</v>
      </c>
      <c r="L29" s="150">
        <f t="shared" si="0"/>
        <v>0</v>
      </c>
      <c r="M29" s="151">
        <f t="shared" si="1"/>
        <v>30000</v>
      </c>
      <c r="N29" s="149">
        <v>0</v>
      </c>
      <c r="O29" s="139">
        <v>10000</v>
      </c>
      <c r="P29" s="136">
        <v>0</v>
      </c>
      <c r="Q29" s="139">
        <v>10000</v>
      </c>
      <c r="R29" s="136">
        <v>0</v>
      </c>
      <c r="S29" s="139">
        <v>10000</v>
      </c>
      <c r="T29" s="136">
        <v>0</v>
      </c>
      <c r="U29" s="139">
        <v>0</v>
      </c>
      <c r="V29" s="178">
        <f t="shared" si="2"/>
        <v>10386500</v>
      </c>
      <c r="W29" s="179">
        <f t="shared" si="3"/>
        <v>16236500</v>
      </c>
      <c r="X29" s="149">
        <v>0</v>
      </c>
      <c r="Y29" s="402">
        <v>0</v>
      </c>
    </row>
    <row r="30" spans="1:25" s="114" customFormat="1" ht="90" x14ac:dyDescent="0.2">
      <c r="A30" s="141">
        <v>29</v>
      </c>
      <c r="B30" s="165" t="s">
        <v>372</v>
      </c>
      <c r="C30" s="131">
        <v>2310103</v>
      </c>
      <c r="D30" s="131" t="s">
        <v>378</v>
      </c>
      <c r="E30" s="131">
        <v>7857100</v>
      </c>
      <c r="F30" s="166">
        <v>822000</v>
      </c>
      <c r="G30" s="131" t="s">
        <v>378</v>
      </c>
      <c r="H30" s="165" t="s">
        <v>675</v>
      </c>
      <c r="I30" s="167" t="str">
        <f>VLOOKUP(C30,Produkte!$A$1:$B$250,2,0)</f>
        <v>Regionales Berufliches Bildungszentrum Wolgast - Torgelow - Standort Wolgast</v>
      </c>
      <c r="J30" s="168" t="s">
        <v>568</v>
      </c>
      <c r="K30" s="169" t="s">
        <v>569</v>
      </c>
      <c r="L30" s="150">
        <f t="shared" si="0"/>
        <v>0</v>
      </c>
      <c r="M30" s="151">
        <f t="shared" si="1"/>
        <v>8000</v>
      </c>
      <c r="N30" s="149">
        <v>0</v>
      </c>
      <c r="O30" s="139">
        <v>8000</v>
      </c>
      <c r="P30" s="136">
        <v>0</v>
      </c>
      <c r="Q30" s="139">
        <v>0</v>
      </c>
      <c r="R30" s="136">
        <v>0</v>
      </c>
      <c r="S30" s="139">
        <v>0</v>
      </c>
      <c r="T30" s="136">
        <v>0</v>
      </c>
      <c r="U30" s="139">
        <v>0</v>
      </c>
      <c r="V30" s="178">
        <f t="shared" si="2"/>
        <v>10378500</v>
      </c>
      <c r="W30" s="179">
        <f t="shared" si="3"/>
        <v>16236500</v>
      </c>
      <c r="X30" s="149">
        <v>0</v>
      </c>
      <c r="Y30" s="402">
        <v>0</v>
      </c>
    </row>
    <row r="31" spans="1:25" s="114" customFormat="1" ht="11.25" x14ac:dyDescent="0.2">
      <c r="A31" s="141">
        <v>30</v>
      </c>
      <c r="B31" s="165" t="s">
        <v>372</v>
      </c>
      <c r="C31" s="131">
        <v>2210103</v>
      </c>
      <c r="D31" s="131" t="s">
        <v>378</v>
      </c>
      <c r="E31" s="131">
        <v>7857100</v>
      </c>
      <c r="F31" s="166">
        <v>822000</v>
      </c>
      <c r="G31" s="131" t="s">
        <v>378</v>
      </c>
      <c r="H31" s="165" t="s">
        <v>670</v>
      </c>
      <c r="I31" s="167" t="str">
        <f>VLOOKUP(C31,Produkte!$A$1:$B$250,2,0)</f>
        <v>Förderschule Ferdinandshof</v>
      </c>
      <c r="J31" s="168" t="s">
        <v>612</v>
      </c>
      <c r="K31" s="169" t="s">
        <v>378</v>
      </c>
      <c r="L31" s="150">
        <f t="shared" si="0"/>
        <v>0</v>
      </c>
      <c r="M31" s="151">
        <f t="shared" si="1"/>
        <v>30000</v>
      </c>
      <c r="N31" s="149">
        <v>0</v>
      </c>
      <c r="O31" s="139">
        <v>0</v>
      </c>
      <c r="P31" s="136">
        <v>0</v>
      </c>
      <c r="Q31" s="139">
        <v>30000</v>
      </c>
      <c r="R31" s="136">
        <v>0</v>
      </c>
      <c r="S31" s="139">
        <v>0</v>
      </c>
      <c r="T31" s="136">
        <v>0</v>
      </c>
      <c r="U31" s="139">
        <v>0</v>
      </c>
      <c r="V31" s="178">
        <f t="shared" si="2"/>
        <v>10378500</v>
      </c>
      <c r="W31" s="179">
        <f t="shared" si="3"/>
        <v>16206500</v>
      </c>
      <c r="X31" s="149">
        <v>0</v>
      </c>
      <c r="Y31" s="402">
        <v>0</v>
      </c>
    </row>
    <row r="32" spans="1:25" s="114" customFormat="1" ht="45" x14ac:dyDescent="0.2">
      <c r="A32" s="141">
        <v>31</v>
      </c>
      <c r="B32" s="165" t="s">
        <v>372</v>
      </c>
      <c r="C32" s="131">
        <v>2630120</v>
      </c>
      <c r="D32" s="131" t="s">
        <v>378</v>
      </c>
      <c r="E32" s="131">
        <v>7857100</v>
      </c>
      <c r="F32" s="166">
        <v>822000</v>
      </c>
      <c r="G32" s="131" t="s">
        <v>378</v>
      </c>
      <c r="H32" s="165" t="s">
        <v>674</v>
      </c>
      <c r="I32" s="167" t="str">
        <f>VLOOKUP(C32,Produkte!$A$1:$B$250,2,0)</f>
        <v>Kreismusikschule Wolgast</v>
      </c>
      <c r="J32" s="168" t="s">
        <v>541</v>
      </c>
      <c r="K32" s="169" t="s">
        <v>582</v>
      </c>
      <c r="L32" s="150">
        <f t="shared" si="0"/>
        <v>0</v>
      </c>
      <c r="M32" s="151">
        <f t="shared" si="1"/>
        <v>24000</v>
      </c>
      <c r="N32" s="149">
        <v>0</v>
      </c>
      <c r="O32" s="139">
        <v>4000</v>
      </c>
      <c r="P32" s="136">
        <v>0</v>
      </c>
      <c r="Q32" s="139">
        <v>0</v>
      </c>
      <c r="R32" s="136">
        <v>0</v>
      </c>
      <c r="S32" s="139">
        <v>20000</v>
      </c>
      <c r="T32" s="136">
        <v>0</v>
      </c>
      <c r="U32" s="139">
        <v>0</v>
      </c>
      <c r="V32" s="178">
        <f t="shared" si="2"/>
        <v>10374500</v>
      </c>
      <c r="W32" s="179">
        <f t="shared" si="3"/>
        <v>16206500</v>
      </c>
      <c r="X32" s="149">
        <v>0</v>
      </c>
      <c r="Y32" s="402">
        <v>0</v>
      </c>
    </row>
    <row r="33" spans="1:155" s="114" customFormat="1" ht="33.75" x14ac:dyDescent="0.2">
      <c r="A33" s="141">
        <v>32</v>
      </c>
      <c r="B33" s="165" t="s">
        <v>372</v>
      </c>
      <c r="C33" s="131">
        <v>2710100</v>
      </c>
      <c r="D33" s="131" t="s">
        <v>378</v>
      </c>
      <c r="E33" s="131">
        <v>7857100</v>
      </c>
      <c r="F33" s="166">
        <v>822000</v>
      </c>
      <c r="G33" s="131" t="s">
        <v>378</v>
      </c>
      <c r="H33" s="165" t="s">
        <v>676</v>
      </c>
      <c r="I33" s="167" t="str">
        <f>VLOOKUP(C33,Produkte!$A$1:$B$250,2,0)</f>
        <v>Volkskochschule Vorpommern-Greifswald</v>
      </c>
      <c r="J33" s="168" t="s">
        <v>677</v>
      </c>
      <c r="K33" s="169" t="s">
        <v>583</v>
      </c>
      <c r="L33" s="150">
        <f t="shared" si="0"/>
        <v>0</v>
      </c>
      <c r="M33" s="151">
        <f t="shared" si="1"/>
        <v>3000</v>
      </c>
      <c r="N33" s="149">
        <v>0</v>
      </c>
      <c r="O33" s="139">
        <v>3000</v>
      </c>
      <c r="P33" s="136">
        <v>0</v>
      </c>
      <c r="Q33" s="139">
        <v>0</v>
      </c>
      <c r="R33" s="136">
        <v>0</v>
      </c>
      <c r="S33" s="139">
        <v>0</v>
      </c>
      <c r="T33" s="136">
        <v>0</v>
      </c>
      <c r="U33" s="139">
        <v>0</v>
      </c>
      <c r="V33" s="178">
        <f t="shared" si="2"/>
        <v>10371500</v>
      </c>
      <c r="W33" s="179">
        <f t="shared" si="3"/>
        <v>16206500</v>
      </c>
      <c r="X33" s="149">
        <v>0</v>
      </c>
      <c r="Y33" s="402">
        <v>0</v>
      </c>
    </row>
    <row r="34" spans="1:155" s="236" customFormat="1" ht="45" x14ac:dyDescent="0.2">
      <c r="A34" s="141">
        <v>33</v>
      </c>
      <c r="B34" s="165" t="s">
        <v>372</v>
      </c>
      <c r="C34" s="131">
        <v>2170106</v>
      </c>
      <c r="D34" s="131" t="s">
        <v>378</v>
      </c>
      <c r="E34" s="131">
        <v>7857100</v>
      </c>
      <c r="F34" s="166">
        <v>822000</v>
      </c>
      <c r="G34" s="131" t="s">
        <v>378</v>
      </c>
      <c r="H34" s="165" t="s">
        <v>668</v>
      </c>
      <c r="I34" s="167" t="str">
        <f>VLOOKUP(C34,Produkte!$A$1:$B$250,2,0)</f>
        <v>Gymnasium Anklam</v>
      </c>
      <c r="J34" s="168" t="s">
        <v>543</v>
      </c>
      <c r="K34" s="169" t="s">
        <v>544</v>
      </c>
      <c r="L34" s="150">
        <f t="shared" si="0"/>
        <v>0</v>
      </c>
      <c r="M34" s="151">
        <f t="shared" si="1"/>
        <v>16000</v>
      </c>
      <c r="N34" s="149">
        <v>0</v>
      </c>
      <c r="O34" s="139">
        <v>4000</v>
      </c>
      <c r="P34" s="136">
        <v>0</v>
      </c>
      <c r="Q34" s="139">
        <v>4000</v>
      </c>
      <c r="R34" s="136">
        <v>0</v>
      </c>
      <c r="S34" s="139">
        <v>4000</v>
      </c>
      <c r="T34" s="136">
        <v>0</v>
      </c>
      <c r="U34" s="139">
        <v>4000</v>
      </c>
      <c r="V34" s="178">
        <f t="shared" si="2"/>
        <v>10367500</v>
      </c>
      <c r="W34" s="179">
        <f t="shared" si="3"/>
        <v>16202500</v>
      </c>
      <c r="X34" s="149">
        <v>0</v>
      </c>
      <c r="Y34" s="402">
        <v>0</v>
      </c>
      <c r="Z34" s="391"/>
      <c r="AA34" s="391"/>
      <c r="AB34" s="391"/>
      <c r="AC34" s="391"/>
      <c r="AD34" s="391"/>
      <c r="AE34" s="391"/>
      <c r="AF34" s="391"/>
      <c r="AG34" s="391"/>
      <c r="AH34" s="391"/>
      <c r="AI34" s="391"/>
      <c r="AJ34" s="391"/>
      <c r="AK34" s="391"/>
      <c r="AL34" s="391"/>
      <c r="AM34" s="391"/>
      <c r="AN34" s="391"/>
      <c r="AO34" s="391"/>
      <c r="AP34" s="391"/>
      <c r="AQ34" s="391"/>
      <c r="AR34" s="391"/>
      <c r="AS34" s="391"/>
      <c r="AT34" s="391"/>
      <c r="AU34" s="391"/>
      <c r="AV34" s="391"/>
      <c r="AW34" s="391"/>
      <c r="AX34" s="391"/>
      <c r="AY34" s="391"/>
      <c r="AZ34" s="391"/>
      <c r="BA34" s="391"/>
      <c r="BB34" s="391"/>
      <c r="BC34" s="391"/>
      <c r="BD34" s="391"/>
      <c r="BE34" s="391"/>
      <c r="BF34" s="391"/>
      <c r="BG34" s="391"/>
      <c r="BH34" s="391"/>
      <c r="BI34" s="391"/>
      <c r="BJ34" s="391"/>
      <c r="BK34" s="391"/>
      <c r="BL34" s="391"/>
      <c r="BM34" s="391"/>
      <c r="BN34" s="391"/>
      <c r="BO34" s="391"/>
      <c r="BP34" s="391"/>
      <c r="BQ34" s="391"/>
      <c r="BR34" s="391"/>
      <c r="BS34" s="391"/>
      <c r="BT34" s="391"/>
      <c r="BU34" s="391"/>
      <c r="BV34" s="391"/>
      <c r="BW34" s="391"/>
      <c r="BX34" s="391"/>
      <c r="BY34" s="391"/>
      <c r="BZ34" s="391"/>
      <c r="CA34" s="391"/>
      <c r="CB34" s="391"/>
      <c r="CC34" s="391"/>
      <c r="CD34" s="391"/>
      <c r="CE34" s="391"/>
      <c r="CF34" s="391"/>
      <c r="CG34" s="391"/>
      <c r="CH34" s="391"/>
      <c r="CI34" s="391"/>
      <c r="CJ34" s="391"/>
      <c r="CK34" s="391"/>
      <c r="CL34" s="391"/>
      <c r="CM34" s="391"/>
      <c r="CN34" s="391"/>
      <c r="CO34" s="391"/>
      <c r="CP34" s="391"/>
      <c r="CQ34" s="391"/>
      <c r="CR34" s="391"/>
      <c r="CS34" s="391"/>
      <c r="CT34" s="391"/>
      <c r="CU34" s="391"/>
      <c r="CV34" s="391"/>
      <c r="CW34" s="391"/>
      <c r="CX34" s="391"/>
      <c r="CY34" s="391"/>
      <c r="CZ34" s="391"/>
      <c r="DA34" s="391"/>
      <c r="DB34" s="391"/>
      <c r="DC34" s="391"/>
      <c r="DD34" s="391"/>
      <c r="DE34" s="391"/>
      <c r="DF34" s="391"/>
      <c r="DG34" s="391"/>
      <c r="DH34" s="391"/>
      <c r="DI34" s="391"/>
      <c r="DJ34" s="391"/>
      <c r="DK34" s="391"/>
      <c r="DL34" s="391"/>
      <c r="DM34" s="391"/>
      <c r="DN34" s="391"/>
      <c r="DO34" s="391"/>
      <c r="DP34" s="391"/>
      <c r="DQ34" s="391"/>
      <c r="DR34" s="391"/>
      <c r="DS34" s="391"/>
      <c r="DT34" s="391"/>
      <c r="DU34" s="391"/>
      <c r="DV34" s="391"/>
      <c r="DW34" s="391"/>
      <c r="DX34" s="391"/>
      <c r="DY34" s="391"/>
      <c r="DZ34" s="391"/>
      <c r="EA34" s="391"/>
      <c r="EB34" s="391"/>
      <c r="EC34" s="391"/>
      <c r="ED34" s="391"/>
      <c r="EE34" s="391"/>
      <c r="EF34" s="391"/>
      <c r="EG34" s="391"/>
      <c r="EH34" s="391"/>
      <c r="EI34" s="391"/>
      <c r="EJ34" s="391"/>
      <c r="EK34" s="391"/>
      <c r="EL34" s="391"/>
      <c r="EM34" s="391"/>
      <c r="EN34" s="391"/>
      <c r="EO34" s="391"/>
      <c r="EP34" s="391"/>
      <c r="EQ34" s="391"/>
      <c r="ER34" s="391"/>
      <c r="ES34" s="391"/>
      <c r="ET34" s="391"/>
      <c r="EU34" s="391"/>
      <c r="EV34" s="391"/>
      <c r="EW34" s="391"/>
      <c r="EX34" s="391"/>
      <c r="EY34" s="391"/>
    </row>
    <row r="35" spans="1:155" s="114" customFormat="1" ht="45" x14ac:dyDescent="0.2">
      <c r="A35" s="141">
        <v>34</v>
      </c>
      <c r="B35" s="165" t="s">
        <v>372</v>
      </c>
      <c r="C35" s="131">
        <v>2170104</v>
      </c>
      <c r="D35" s="131" t="s">
        <v>378</v>
      </c>
      <c r="E35" s="131">
        <v>7857100</v>
      </c>
      <c r="F35" s="166">
        <v>822000</v>
      </c>
      <c r="G35" s="131" t="s">
        <v>378</v>
      </c>
      <c r="H35" s="165" t="s">
        <v>667</v>
      </c>
      <c r="I35" s="167" t="str">
        <f>VLOOKUP(C35,Produkte!$A$1:$B$250,2,0)</f>
        <v>Gymnasium Ueckermünde</v>
      </c>
      <c r="J35" s="168" t="s">
        <v>543</v>
      </c>
      <c r="K35" s="169" t="s">
        <v>544</v>
      </c>
      <c r="L35" s="150">
        <f t="shared" si="0"/>
        <v>0</v>
      </c>
      <c r="M35" s="151">
        <f t="shared" si="1"/>
        <v>2500</v>
      </c>
      <c r="N35" s="149">
        <v>0</v>
      </c>
      <c r="O35" s="139">
        <v>2500</v>
      </c>
      <c r="P35" s="136">
        <v>0</v>
      </c>
      <c r="Q35" s="139">
        <v>0</v>
      </c>
      <c r="R35" s="136">
        <v>0</v>
      </c>
      <c r="S35" s="139">
        <v>0</v>
      </c>
      <c r="T35" s="136">
        <v>0</v>
      </c>
      <c r="U35" s="139">
        <v>0</v>
      </c>
      <c r="V35" s="178">
        <f t="shared" si="2"/>
        <v>10365000</v>
      </c>
      <c r="W35" s="179">
        <f t="shared" si="3"/>
        <v>16202500</v>
      </c>
      <c r="X35" s="149">
        <v>0</v>
      </c>
      <c r="Y35" s="402">
        <v>0</v>
      </c>
    </row>
    <row r="36" spans="1:155" s="120" customFormat="1" ht="45" x14ac:dyDescent="0.2">
      <c r="A36" s="141">
        <v>35</v>
      </c>
      <c r="B36" s="165" t="s">
        <v>372</v>
      </c>
      <c r="C36" s="131">
        <v>2170106</v>
      </c>
      <c r="D36" s="131" t="s">
        <v>378</v>
      </c>
      <c r="E36" s="131">
        <v>7857100</v>
      </c>
      <c r="F36" s="166">
        <v>822000</v>
      </c>
      <c r="G36" s="131" t="s">
        <v>378</v>
      </c>
      <c r="H36" s="165" t="s">
        <v>668</v>
      </c>
      <c r="I36" s="167" t="str">
        <f>VLOOKUP(C36,Produkte!$A$1:$B$250,2,0)</f>
        <v>Gymnasium Anklam</v>
      </c>
      <c r="J36" s="168" t="s">
        <v>549</v>
      </c>
      <c r="K36" s="169" t="s">
        <v>550</v>
      </c>
      <c r="L36" s="150">
        <f t="shared" si="0"/>
        <v>0</v>
      </c>
      <c r="M36" s="151">
        <f t="shared" si="1"/>
        <v>2000</v>
      </c>
      <c r="N36" s="149">
        <v>0</v>
      </c>
      <c r="O36" s="139">
        <v>0</v>
      </c>
      <c r="P36" s="136">
        <v>0</v>
      </c>
      <c r="Q36" s="139">
        <v>2000</v>
      </c>
      <c r="R36" s="136">
        <v>0</v>
      </c>
      <c r="S36" s="139">
        <v>0</v>
      </c>
      <c r="T36" s="136">
        <v>0</v>
      </c>
      <c r="U36" s="139">
        <v>0</v>
      </c>
      <c r="V36" s="178">
        <f t="shared" si="2"/>
        <v>10365000</v>
      </c>
      <c r="W36" s="179">
        <f t="shared" si="3"/>
        <v>16200500</v>
      </c>
      <c r="X36" s="149">
        <v>0</v>
      </c>
      <c r="Y36" s="402">
        <v>0</v>
      </c>
    </row>
    <row r="37" spans="1:155" s="120" customFormat="1" ht="56.25" x14ac:dyDescent="0.2">
      <c r="A37" s="141">
        <v>36</v>
      </c>
      <c r="B37" s="165" t="s">
        <v>372</v>
      </c>
      <c r="C37" s="131">
        <v>2310103</v>
      </c>
      <c r="D37" s="131" t="s">
        <v>378</v>
      </c>
      <c r="E37" s="131">
        <v>7857100</v>
      </c>
      <c r="F37" s="166">
        <v>822000</v>
      </c>
      <c r="G37" s="131" t="s">
        <v>378</v>
      </c>
      <c r="H37" s="165" t="s">
        <v>675</v>
      </c>
      <c r="I37" s="167" t="str">
        <f>VLOOKUP(C37,Produkte!$A$1:$B$250,2,0)</f>
        <v>Regionales Berufliches Bildungszentrum Wolgast - Torgelow - Standort Wolgast</v>
      </c>
      <c r="J37" s="168" t="s">
        <v>570</v>
      </c>
      <c r="K37" s="169" t="s">
        <v>571</v>
      </c>
      <c r="L37" s="150">
        <f t="shared" si="0"/>
        <v>0</v>
      </c>
      <c r="M37" s="151">
        <f t="shared" si="1"/>
        <v>20000</v>
      </c>
      <c r="N37" s="149">
        <v>0</v>
      </c>
      <c r="O37" s="139">
        <v>0</v>
      </c>
      <c r="P37" s="136">
        <v>0</v>
      </c>
      <c r="Q37" s="139">
        <v>20000</v>
      </c>
      <c r="R37" s="136">
        <v>0</v>
      </c>
      <c r="S37" s="139">
        <v>0</v>
      </c>
      <c r="T37" s="136">
        <v>0</v>
      </c>
      <c r="U37" s="139">
        <v>0</v>
      </c>
      <c r="V37" s="178">
        <f t="shared" si="2"/>
        <v>10365000</v>
      </c>
      <c r="W37" s="179">
        <f t="shared" si="3"/>
        <v>16180500</v>
      </c>
      <c r="X37" s="149">
        <v>0</v>
      </c>
      <c r="Y37" s="402">
        <v>0</v>
      </c>
    </row>
    <row r="38" spans="1:155" s="120" customFormat="1" ht="33.75" x14ac:dyDescent="0.2">
      <c r="A38" s="141">
        <v>37</v>
      </c>
      <c r="B38" s="165" t="s">
        <v>372</v>
      </c>
      <c r="C38" s="131">
        <v>2170103</v>
      </c>
      <c r="D38" s="131" t="s">
        <v>378</v>
      </c>
      <c r="E38" s="131">
        <v>7857100</v>
      </c>
      <c r="F38" s="166">
        <v>822000</v>
      </c>
      <c r="G38" s="131" t="s">
        <v>378</v>
      </c>
      <c r="H38" s="165" t="s">
        <v>678</v>
      </c>
      <c r="I38" s="168" t="str">
        <f>VLOOKUP(C38,Produkte!$A$1:$B$250,2,0)</f>
        <v>Gymnasium Löcknitz</v>
      </c>
      <c r="J38" s="168" t="s">
        <v>116</v>
      </c>
      <c r="K38" s="169" t="s">
        <v>540</v>
      </c>
      <c r="L38" s="150">
        <f t="shared" si="0"/>
        <v>0</v>
      </c>
      <c r="M38" s="151">
        <f t="shared" si="1"/>
        <v>17500</v>
      </c>
      <c r="N38" s="149">
        <v>0</v>
      </c>
      <c r="O38" s="139">
        <v>17500</v>
      </c>
      <c r="P38" s="136">
        <v>0</v>
      </c>
      <c r="Q38" s="139">
        <v>0</v>
      </c>
      <c r="R38" s="136">
        <v>0</v>
      </c>
      <c r="S38" s="139">
        <v>0</v>
      </c>
      <c r="T38" s="136">
        <v>0</v>
      </c>
      <c r="U38" s="139">
        <v>0</v>
      </c>
      <c r="V38" s="178">
        <f t="shared" si="2"/>
        <v>10347500</v>
      </c>
      <c r="W38" s="179">
        <f t="shared" si="3"/>
        <v>16180500</v>
      </c>
      <c r="X38" s="149">
        <v>0</v>
      </c>
      <c r="Y38" s="402">
        <v>0</v>
      </c>
    </row>
    <row r="39" spans="1:155" s="120" customFormat="1" ht="45" x14ac:dyDescent="0.2">
      <c r="A39" s="141">
        <v>38</v>
      </c>
      <c r="B39" s="165" t="s">
        <v>372</v>
      </c>
      <c r="C39" s="131">
        <v>2630120</v>
      </c>
      <c r="D39" s="131" t="s">
        <v>378</v>
      </c>
      <c r="E39" s="131">
        <v>7857100</v>
      </c>
      <c r="F39" s="166">
        <v>822000</v>
      </c>
      <c r="G39" s="131" t="s">
        <v>378</v>
      </c>
      <c r="H39" s="165" t="s">
        <v>674</v>
      </c>
      <c r="I39" s="167" t="str">
        <f>VLOOKUP(C39,Produkte!$A$1:$B$250,2,0)</f>
        <v>Kreismusikschule Wolgast</v>
      </c>
      <c r="J39" s="168" t="s">
        <v>541</v>
      </c>
      <c r="K39" s="169" t="s">
        <v>649</v>
      </c>
      <c r="L39" s="150">
        <f t="shared" si="0"/>
        <v>0</v>
      </c>
      <c r="M39" s="151">
        <f t="shared" si="1"/>
        <v>9000</v>
      </c>
      <c r="N39" s="149">
        <v>0</v>
      </c>
      <c r="O39" s="139">
        <v>3000</v>
      </c>
      <c r="P39" s="136">
        <v>0</v>
      </c>
      <c r="Q39" s="139">
        <v>0</v>
      </c>
      <c r="R39" s="136">
        <v>0</v>
      </c>
      <c r="S39" s="139">
        <v>0</v>
      </c>
      <c r="T39" s="136">
        <v>0</v>
      </c>
      <c r="U39" s="139">
        <v>6000</v>
      </c>
      <c r="V39" s="178">
        <f t="shared" si="2"/>
        <v>10344500</v>
      </c>
      <c r="W39" s="179">
        <f t="shared" si="3"/>
        <v>16180500</v>
      </c>
      <c r="X39" s="149">
        <v>0</v>
      </c>
      <c r="Y39" s="402">
        <v>0</v>
      </c>
    </row>
    <row r="40" spans="1:155" s="120" customFormat="1" ht="56.25" x14ac:dyDescent="0.2">
      <c r="A40" s="141">
        <v>39</v>
      </c>
      <c r="B40" s="165" t="s">
        <v>372</v>
      </c>
      <c r="C40" s="131">
        <v>2310103</v>
      </c>
      <c r="D40" s="131" t="s">
        <v>378</v>
      </c>
      <c r="E40" s="131">
        <v>7857100</v>
      </c>
      <c r="F40" s="166">
        <v>822000</v>
      </c>
      <c r="G40" s="131" t="s">
        <v>378</v>
      </c>
      <c r="H40" s="165" t="s">
        <v>675</v>
      </c>
      <c r="I40" s="167" t="str">
        <f>VLOOKUP(C40,Produkte!$A$1:$B$250,2,0)</f>
        <v>Regionales Berufliches Bildungszentrum Wolgast - Torgelow - Standort Wolgast</v>
      </c>
      <c r="J40" s="168" t="s">
        <v>572</v>
      </c>
      <c r="K40" s="169" t="s">
        <v>573</v>
      </c>
      <c r="L40" s="150">
        <f t="shared" si="0"/>
        <v>0</v>
      </c>
      <c r="M40" s="151">
        <f t="shared" si="1"/>
        <v>15000</v>
      </c>
      <c r="N40" s="149">
        <v>0</v>
      </c>
      <c r="O40" s="139">
        <v>0</v>
      </c>
      <c r="P40" s="136">
        <v>0</v>
      </c>
      <c r="Q40" s="139">
        <v>0</v>
      </c>
      <c r="R40" s="136">
        <v>0</v>
      </c>
      <c r="S40" s="139">
        <v>15000</v>
      </c>
      <c r="T40" s="136">
        <v>0</v>
      </c>
      <c r="U40" s="139">
        <v>0</v>
      </c>
      <c r="V40" s="178">
        <f t="shared" si="2"/>
        <v>10344500</v>
      </c>
      <c r="W40" s="179">
        <f t="shared" si="3"/>
        <v>16180500</v>
      </c>
      <c r="X40" s="149">
        <v>0</v>
      </c>
      <c r="Y40" s="402">
        <v>0</v>
      </c>
    </row>
    <row r="41" spans="1:155" s="120" customFormat="1" ht="22.5" x14ac:dyDescent="0.2">
      <c r="A41" s="141">
        <v>40</v>
      </c>
      <c r="B41" s="165" t="s">
        <v>372</v>
      </c>
      <c r="C41" s="131">
        <v>2210109</v>
      </c>
      <c r="D41" s="131" t="s">
        <v>378</v>
      </c>
      <c r="E41" s="131">
        <v>7857100</v>
      </c>
      <c r="F41" s="166">
        <v>822000</v>
      </c>
      <c r="G41" s="131" t="s">
        <v>378</v>
      </c>
      <c r="H41" s="165" t="s">
        <v>671</v>
      </c>
      <c r="I41" s="167" t="str">
        <f>VLOOKUP(C41,Produkte!$A$1:$B$250,2,0)</f>
        <v>Kleeblattschule Anklam</v>
      </c>
      <c r="J41" s="168" t="s">
        <v>561</v>
      </c>
      <c r="K41" s="169" t="s">
        <v>564</v>
      </c>
      <c r="L41" s="150">
        <f t="shared" si="0"/>
        <v>0</v>
      </c>
      <c r="M41" s="151">
        <f t="shared" si="1"/>
        <v>6000</v>
      </c>
      <c r="N41" s="149">
        <v>0</v>
      </c>
      <c r="O41" s="139">
        <v>0</v>
      </c>
      <c r="P41" s="136">
        <v>0</v>
      </c>
      <c r="Q41" s="139">
        <v>6000</v>
      </c>
      <c r="R41" s="136">
        <v>0</v>
      </c>
      <c r="S41" s="139">
        <v>0</v>
      </c>
      <c r="T41" s="136">
        <v>0</v>
      </c>
      <c r="U41" s="139">
        <v>0</v>
      </c>
      <c r="V41" s="178">
        <f t="shared" si="2"/>
        <v>10344500</v>
      </c>
      <c r="W41" s="179">
        <f t="shared" si="3"/>
        <v>16174500</v>
      </c>
      <c r="X41" s="149">
        <v>0</v>
      </c>
      <c r="Y41" s="402">
        <v>0</v>
      </c>
    </row>
    <row r="42" spans="1:155" s="120" customFormat="1" ht="33.75" x14ac:dyDescent="0.2">
      <c r="A42" s="141">
        <v>41</v>
      </c>
      <c r="B42" s="165" t="s">
        <v>372</v>
      </c>
      <c r="C42" s="131">
        <v>2310103</v>
      </c>
      <c r="D42" s="131" t="s">
        <v>378</v>
      </c>
      <c r="E42" s="131">
        <v>7857100</v>
      </c>
      <c r="F42" s="166">
        <v>822000</v>
      </c>
      <c r="G42" s="131" t="s">
        <v>378</v>
      </c>
      <c r="H42" s="165" t="s">
        <v>675</v>
      </c>
      <c r="I42" s="167" t="str">
        <f>VLOOKUP(C42,Produkte!$A$1:$B$250,2,0)</f>
        <v>Regionales Berufliches Bildungszentrum Wolgast - Torgelow - Standort Wolgast</v>
      </c>
      <c r="J42" s="168" t="s">
        <v>574</v>
      </c>
      <c r="K42" s="169" t="s">
        <v>575</v>
      </c>
      <c r="L42" s="150">
        <f t="shared" si="0"/>
        <v>0</v>
      </c>
      <c r="M42" s="151">
        <f t="shared" si="1"/>
        <v>8700</v>
      </c>
      <c r="N42" s="149">
        <v>0</v>
      </c>
      <c r="O42" s="139">
        <v>0</v>
      </c>
      <c r="P42" s="136">
        <v>0</v>
      </c>
      <c r="Q42" s="139">
        <v>0</v>
      </c>
      <c r="R42" s="136">
        <v>0</v>
      </c>
      <c r="S42" s="139">
        <v>0</v>
      </c>
      <c r="T42" s="136">
        <v>0</v>
      </c>
      <c r="U42" s="139">
        <v>8700</v>
      </c>
      <c r="V42" s="178">
        <f t="shared" si="2"/>
        <v>10344500</v>
      </c>
      <c r="W42" s="179">
        <f t="shared" si="3"/>
        <v>16174500</v>
      </c>
      <c r="X42" s="149">
        <v>0</v>
      </c>
      <c r="Y42" s="402">
        <v>0</v>
      </c>
    </row>
    <row r="43" spans="1:155" s="120" customFormat="1" ht="33.75" x14ac:dyDescent="0.2">
      <c r="A43" s="141">
        <v>42</v>
      </c>
      <c r="B43" s="165" t="s">
        <v>372</v>
      </c>
      <c r="C43" s="131">
        <v>2170107</v>
      </c>
      <c r="D43" s="131" t="s">
        <v>378</v>
      </c>
      <c r="E43" s="131">
        <v>7857100</v>
      </c>
      <c r="F43" s="166">
        <v>822000</v>
      </c>
      <c r="G43" s="131" t="s">
        <v>378</v>
      </c>
      <c r="H43" s="165" t="s">
        <v>684</v>
      </c>
      <c r="I43" s="167" t="str">
        <f>VLOOKUP(C43,Produkte!$A$1:$B$250,2,0)</f>
        <v>Gymnasium Wolgast</v>
      </c>
      <c r="J43" s="168" t="s">
        <v>553</v>
      </c>
      <c r="K43" s="169" t="s">
        <v>554</v>
      </c>
      <c r="L43" s="150">
        <f t="shared" si="0"/>
        <v>0</v>
      </c>
      <c r="M43" s="151">
        <f t="shared" si="1"/>
        <v>10000</v>
      </c>
      <c r="N43" s="149">
        <v>0</v>
      </c>
      <c r="O43" s="139">
        <v>0</v>
      </c>
      <c r="P43" s="136">
        <v>0</v>
      </c>
      <c r="Q43" s="139">
        <v>10000</v>
      </c>
      <c r="R43" s="136">
        <v>0</v>
      </c>
      <c r="S43" s="139">
        <v>0</v>
      </c>
      <c r="T43" s="136">
        <v>0</v>
      </c>
      <c r="U43" s="139">
        <v>0</v>
      </c>
      <c r="V43" s="178">
        <f t="shared" si="2"/>
        <v>10344500</v>
      </c>
      <c r="W43" s="179">
        <f t="shared" si="3"/>
        <v>16164500</v>
      </c>
      <c r="X43" s="149">
        <v>0</v>
      </c>
      <c r="Y43" s="402">
        <v>0</v>
      </c>
    </row>
    <row r="44" spans="1:155" s="120" customFormat="1" ht="34.5" thickBot="1" x14ac:dyDescent="0.25">
      <c r="A44" s="292">
        <v>43</v>
      </c>
      <c r="B44" s="336">
        <v>11</v>
      </c>
      <c r="C44" s="337">
        <v>1230500</v>
      </c>
      <c r="D44" s="337" t="s">
        <v>378</v>
      </c>
      <c r="E44" s="337">
        <v>7857100</v>
      </c>
      <c r="F44" s="338">
        <v>822000</v>
      </c>
      <c r="G44" s="337" t="s">
        <v>378</v>
      </c>
      <c r="H44" s="336" t="s">
        <v>698</v>
      </c>
      <c r="I44" s="339" t="str">
        <f>VLOOKUP(C44,Produkte!$A$1:$B$250,2,0)</f>
        <v>Verkehrsüberwachung</v>
      </c>
      <c r="J44" s="339" t="s">
        <v>454</v>
      </c>
      <c r="K44" s="340" t="s">
        <v>378</v>
      </c>
      <c r="L44" s="341">
        <f t="shared" si="0"/>
        <v>0</v>
      </c>
      <c r="M44" s="342">
        <f t="shared" si="1"/>
        <v>110000</v>
      </c>
      <c r="N44" s="343">
        <v>0</v>
      </c>
      <c r="O44" s="344">
        <v>50000</v>
      </c>
      <c r="P44" s="345">
        <v>0</v>
      </c>
      <c r="Q44" s="344">
        <v>20000</v>
      </c>
      <c r="R44" s="345">
        <v>0</v>
      </c>
      <c r="S44" s="344">
        <v>20000</v>
      </c>
      <c r="T44" s="345">
        <v>0</v>
      </c>
      <c r="U44" s="344">
        <v>20000</v>
      </c>
      <c r="V44" s="346">
        <f t="shared" si="2"/>
        <v>10294500</v>
      </c>
      <c r="W44" s="347">
        <f t="shared" si="3"/>
        <v>16144500</v>
      </c>
      <c r="X44" s="149">
        <v>0</v>
      </c>
      <c r="Y44" s="402">
        <v>0</v>
      </c>
    </row>
    <row r="45" spans="1:155" s="120" customFormat="1" ht="14.25" customHeight="1" thickTop="1" thickBot="1" x14ac:dyDescent="0.25">
      <c r="A45" s="437" t="s">
        <v>650</v>
      </c>
      <c r="B45" s="438"/>
      <c r="C45" s="438"/>
      <c r="D45" s="438"/>
      <c r="E45" s="438"/>
      <c r="F45" s="438"/>
      <c r="G45" s="438"/>
      <c r="H45" s="438"/>
      <c r="I45" s="438"/>
      <c r="J45" s="438"/>
      <c r="K45" s="439"/>
      <c r="L45" s="326">
        <f>SUM(L2:L44)</f>
        <v>0</v>
      </c>
      <c r="M45" s="327">
        <f t="shared" ref="M45:U45" si="4">SUM(M2:M44)</f>
        <v>975500</v>
      </c>
      <c r="N45" s="329">
        <f t="shared" si="4"/>
        <v>0</v>
      </c>
      <c r="O45" s="330">
        <f t="shared" si="4"/>
        <v>400800</v>
      </c>
      <c r="P45" s="330">
        <f t="shared" si="4"/>
        <v>0</v>
      </c>
      <c r="Q45" s="330">
        <f t="shared" si="4"/>
        <v>248000</v>
      </c>
      <c r="R45" s="330">
        <f t="shared" si="4"/>
        <v>0</v>
      </c>
      <c r="S45" s="330">
        <f t="shared" si="4"/>
        <v>206000</v>
      </c>
      <c r="T45" s="330">
        <f t="shared" si="4"/>
        <v>0</v>
      </c>
      <c r="U45" s="330">
        <f t="shared" si="4"/>
        <v>120700</v>
      </c>
      <c r="V45" s="330"/>
      <c r="W45" s="330"/>
      <c r="X45" s="330">
        <v>0</v>
      </c>
      <c r="Y45" s="403">
        <v>0</v>
      </c>
    </row>
    <row r="46" spans="1:155" s="120" customFormat="1" ht="203.25" thickTop="1" x14ac:dyDescent="0.2">
      <c r="A46" s="353">
        <v>44</v>
      </c>
      <c r="B46" s="288" t="s">
        <v>584</v>
      </c>
      <c r="C46" s="349">
        <v>1110300</v>
      </c>
      <c r="D46" s="349" t="s">
        <v>378</v>
      </c>
      <c r="E46" s="349">
        <v>7857100</v>
      </c>
      <c r="F46" s="321">
        <v>822000</v>
      </c>
      <c r="G46" s="349" t="s">
        <v>378</v>
      </c>
      <c r="H46" s="284">
        <v>0</v>
      </c>
      <c r="I46" s="350" t="str">
        <f>VLOOKUP(C46,Produkte!$A$1:$B$250,2,0)</f>
        <v>Öffentlichkeitsarbeit</v>
      </c>
      <c r="J46" s="317" t="s">
        <v>585</v>
      </c>
      <c r="K46" s="318" t="s">
        <v>586</v>
      </c>
      <c r="L46" s="281">
        <f t="shared" si="0"/>
        <v>0</v>
      </c>
      <c r="M46" s="282">
        <f t="shared" si="1"/>
        <v>0</v>
      </c>
      <c r="N46" s="283">
        <v>0</v>
      </c>
      <c r="O46" s="351">
        <v>0</v>
      </c>
      <c r="P46" s="352">
        <v>0</v>
      </c>
      <c r="Q46" s="351">
        <v>0</v>
      </c>
      <c r="R46" s="352">
        <v>0</v>
      </c>
      <c r="S46" s="351">
        <v>0</v>
      </c>
      <c r="T46" s="352">
        <v>0</v>
      </c>
      <c r="U46" s="351">
        <v>0</v>
      </c>
      <c r="V46" s="285"/>
      <c r="W46" s="286"/>
      <c r="X46" s="149">
        <v>0</v>
      </c>
      <c r="Y46" s="402">
        <v>0</v>
      </c>
    </row>
    <row r="47" spans="1:155" s="120" customFormat="1" ht="22.5" x14ac:dyDescent="0.2">
      <c r="A47" s="363">
        <v>45</v>
      </c>
      <c r="B47" s="246" t="s">
        <v>372</v>
      </c>
      <c r="C47" s="273">
        <v>2210110</v>
      </c>
      <c r="D47" s="273"/>
      <c r="E47" s="273"/>
      <c r="F47" s="274"/>
      <c r="G47" s="273"/>
      <c r="H47" s="284">
        <v>0</v>
      </c>
      <c r="I47" s="275" t="str">
        <f>VLOOKUP(C47,Produkte!$A$1:$B$250,2,0)</f>
        <v>Förderschule Am Stettiner Haff Zirchow</v>
      </c>
      <c r="J47" s="248" t="s">
        <v>602</v>
      </c>
      <c r="K47" s="249" t="s">
        <v>603</v>
      </c>
      <c r="L47" s="332">
        <f t="shared" si="0"/>
        <v>0</v>
      </c>
      <c r="M47" s="226">
        <f t="shared" si="1"/>
        <v>25000</v>
      </c>
      <c r="N47" s="343">
        <v>0</v>
      </c>
      <c r="O47" s="383">
        <v>25000</v>
      </c>
      <c r="P47" s="348">
        <v>0</v>
      </c>
      <c r="Q47" s="383">
        <v>0</v>
      </c>
      <c r="R47" s="348">
        <v>0</v>
      </c>
      <c r="S47" s="383">
        <v>0</v>
      </c>
      <c r="T47" s="348">
        <v>0</v>
      </c>
      <c r="U47" s="383">
        <v>0</v>
      </c>
      <c r="V47" s="178"/>
      <c r="W47" s="179"/>
      <c r="X47" s="149">
        <v>0</v>
      </c>
      <c r="Y47" s="402">
        <v>0</v>
      </c>
    </row>
    <row r="48" spans="1:155" s="359" customFormat="1" ht="12" customHeight="1" x14ac:dyDescent="0.2">
      <c r="A48" s="434" t="s">
        <v>651</v>
      </c>
      <c r="B48" s="435"/>
      <c r="C48" s="435"/>
      <c r="D48" s="435"/>
      <c r="E48" s="435"/>
      <c r="F48" s="435"/>
      <c r="G48" s="435"/>
      <c r="H48" s="435"/>
      <c r="I48" s="435"/>
      <c r="J48" s="435"/>
      <c r="K48" s="436"/>
      <c r="L48" s="354">
        <f>SUM(L46:L47)</f>
        <v>0</v>
      </c>
      <c r="M48" s="355">
        <f t="shared" ref="M48:U48" si="5">SUM(M46:M47)</f>
        <v>25000</v>
      </c>
      <c r="N48" s="385">
        <f t="shared" si="5"/>
        <v>0</v>
      </c>
      <c r="O48" s="386">
        <f t="shared" si="5"/>
        <v>25000</v>
      </c>
      <c r="P48" s="386">
        <f t="shared" si="5"/>
        <v>0</v>
      </c>
      <c r="Q48" s="386">
        <f t="shared" si="5"/>
        <v>0</v>
      </c>
      <c r="R48" s="386">
        <f t="shared" si="5"/>
        <v>0</v>
      </c>
      <c r="S48" s="386">
        <f t="shared" si="5"/>
        <v>0</v>
      </c>
      <c r="T48" s="386">
        <f t="shared" si="5"/>
        <v>0</v>
      </c>
      <c r="U48" s="387">
        <f t="shared" si="5"/>
        <v>0</v>
      </c>
      <c r="V48" s="356"/>
      <c r="W48" s="357"/>
      <c r="X48" s="358"/>
      <c r="Y48" s="404"/>
      <c r="Z48" s="391"/>
      <c r="AA48" s="392"/>
      <c r="AB48" s="392"/>
      <c r="AC48" s="392"/>
      <c r="AD48" s="392"/>
      <c r="AE48" s="392"/>
      <c r="AF48" s="392"/>
      <c r="AG48" s="392"/>
      <c r="AH48" s="392"/>
      <c r="AI48" s="392"/>
      <c r="AJ48" s="392"/>
      <c r="AK48" s="392"/>
      <c r="AL48" s="392"/>
      <c r="AM48" s="392"/>
      <c r="AN48" s="392"/>
      <c r="AO48" s="392"/>
      <c r="AP48" s="392"/>
      <c r="AQ48" s="392"/>
      <c r="AR48" s="392"/>
      <c r="AS48" s="392"/>
      <c r="AT48" s="392"/>
      <c r="AU48" s="392"/>
      <c r="AV48" s="392"/>
      <c r="AW48" s="392"/>
      <c r="AX48" s="392"/>
      <c r="AY48" s="392"/>
      <c r="AZ48" s="392"/>
      <c r="BA48" s="392"/>
      <c r="BB48" s="392"/>
      <c r="BC48" s="392"/>
      <c r="BD48" s="392"/>
      <c r="BE48" s="392"/>
      <c r="BF48" s="392"/>
      <c r="BG48" s="392"/>
      <c r="BH48" s="392"/>
      <c r="BI48" s="392"/>
      <c r="BJ48" s="392"/>
      <c r="BK48" s="392"/>
      <c r="BL48" s="392"/>
      <c r="BM48" s="392"/>
      <c r="BN48" s="392"/>
      <c r="BO48" s="392"/>
      <c r="BP48" s="392"/>
      <c r="BQ48" s="392"/>
      <c r="BR48" s="392"/>
      <c r="BS48" s="392"/>
      <c r="BT48" s="392"/>
      <c r="BU48" s="392"/>
      <c r="BV48" s="392"/>
      <c r="BW48" s="392"/>
      <c r="BX48" s="392"/>
      <c r="BY48" s="392"/>
      <c r="BZ48" s="392"/>
      <c r="CA48" s="392"/>
      <c r="CB48" s="392"/>
      <c r="CC48" s="392"/>
      <c r="CD48" s="392"/>
      <c r="CE48" s="392"/>
      <c r="CF48" s="392"/>
      <c r="CG48" s="392"/>
      <c r="CH48" s="392"/>
      <c r="CI48" s="392"/>
      <c r="CJ48" s="392"/>
      <c r="CK48" s="392"/>
      <c r="CL48" s="392"/>
      <c r="CM48" s="392"/>
      <c r="CN48" s="392"/>
      <c r="CO48" s="392"/>
      <c r="CP48" s="392"/>
      <c r="CQ48" s="392"/>
      <c r="CR48" s="392"/>
      <c r="CS48" s="392"/>
      <c r="CT48" s="392"/>
      <c r="CU48" s="392"/>
      <c r="CV48" s="392"/>
      <c r="CW48" s="392"/>
      <c r="CX48" s="392"/>
      <c r="CY48" s="392"/>
      <c r="CZ48" s="392"/>
      <c r="DA48" s="392"/>
      <c r="DB48" s="392"/>
      <c r="DC48" s="392"/>
      <c r="DD48" s="392"/>
      <c r="DE48" s="392"/>
      <c r="DF48" s="392"/>
      <c r="DG48" s="392"/>
      <c r="DH48" s="392"/>
      <c r="DI48" s="392"/>
      <c r="DJ48" s="392"/>
      <c r="DK48" s="392"/>
      <c r="DL48" s="392"/>
      <c r="DM48" s="392"/>
      <c r="DN48" s="392"/>
      <c r="DO48" s="392"/>
      <c r="DP48" s="392"/>
      <c r="DQ48" s="392"/>
      <c r="DR48" s="392"/>
      <c r="DS48" s="392"/>
      <c r="DT48" s="392"/>
      <c r="DU48" s="392"/>
      <c r="DV48" s="392"/>
      <c r="DW48" s="392"/>
      <c r="DX48" s="392"/>
      <c r="DY48" s="392"/>
      <c r="DZ48" s="392"/>
      <c r="EA48" s="392"/>
      <c r="EB48" s="392"/>
      <c r="EC48" s="392"/>
      <c r="ED48" s="392"/>
      <c r="EE48" s="392"/>
      <c r="EF48" s="392"/>
      <c r="EG48" s="392"/>
      <c r="EH48" s="392"/>
      <c r="EI48" s="392"/>
      <c r="EJ48" s="392"/>
      <c r="EK48" s="392"/>
      <c r="EL48" s="392"/>
      <c r="EM48" s="392"/>
      <c r="EN48" s="392"/>
      <c r="EO48" s="392"/>
      <c r="EP48" s="392"/>
      <c r="EQ48" s="392"/>
      <c r="ER48" s="392"/>
      <c r="ES48" s="392"/>
      <c r="ET48" s="392"/>
      <c r="EU48" s="392"/>
      <c r="EV48" s="392"/>
      <c r="EW48" s="392"/>
      <c r="EX48" s="392"/>
      <c r="EY48" s="392"/>
    </row>
    <row r="49" spans="1:155" x14ac:dyDescent="0.2">
      <c r="A49" s="428" t="s">
        <v>413</v>
      </c>
      <c r="B49" s="429"/>
      <c r="C49" s="429"/>
      <c r="D49" s="429"/>
      <c r="E49" s="429"/>
      <c r="F49" s="429"/>
      <c r="G49" s="429"/>
      <c r="H49" s="429"/>
      <c r="I49" s="429"/>
      <c r="J49" s="429"/>
      <c r="K49" s="430"/>
      <c r="L49" s="153">
        <f t="shared" ref="L49:M49" si="6">SUM(L2:L47)</f>
        <v>0</v>
      </c>
      <c r="M49" s="154">
        <f t="shared" si="6"/>
        <v>1976000</v>
      </c>
      <c r="N49" s="384">
        <f>SUM(N45)</f>
        <v>0</v>
      </c>
      <c r="O49" s="384">
        <f>SUM(O45)</f>
        <v>400800</v>
      </c>
      <c r="P49" s="384">
        <f t="shared" ref="P49" si="7">SUM(P45)</f>
        <v>0</v>
      </c>
      <c r="Q49" s="384">
        <f>SUM(Q45:Q47)</f>
        <v>248000</v>
      </c>
      <c r="R49" s="384">
        <f t="shared" ref="R49:U49" si="8">SUM(R45:R47)</f>
        <v>0</v>
      </c>
      <c r="S49" s="384">
        <f t="shared" si="8"/>
        <v>206000</v>
      </c>
      <c r="T49" s="384">
        <f t="shared" si="8"/>
        <v>0</v>
      </c>
      <c r="U49" s="384">
        <f t="shared" si="8"/>
        <v>120700</v>
      </c>
      <c r="V49" s="251"/>
      <c r="W49" s="241"/>
      <c r="X49" s="152">
        <f>SUM(X2:X47)</f>
        <v>0</v>
      </c>
      <c r="Y49" s="241">
        <f>SUM(Y2:Y47)</f>
        <v>0</v>
      </c>
      <c r="Z49" s="391"/>
      <c r="AA49" s="393"/>
      <c r="AB49" s="393"/>
      <c r="AC49" s="393"/>
      <c r="AD49" s="393"/>
      <c r="AE49" s="393"/>
      <c r="AF49" s="393"/>
      <c r="AG49" s="393"/>
      <c r="AH49" s="393"/>
      <c r="AI49" s="393"/>
      <c r="AJ49" s="393"/>
      <c r="AK49" s="393"/>
      <c r="AL49" s="393"/>
      <c r="AM49" s="393"/>
      <c r="AN49" s="393"/>
      <c r="AO49" s="393"/>
      <c r="AP49" s="393"/>
      <c r="AQ49" s="393"/>
      <c r="AR49" s="393"/>
      <c r="AS49" s="393"/>
      <c r="AT49" s="393"/>
      <c r="AU49" s="393"/>
      <c r="AV49" s="393"/>
      <c r="AW49" s="393"/>
      <c r="AX49" s="393"/>
      <c r="AY49" s="393"/>
      <c r="AZ49" s="393"/>
      <c r="BA49" s="393"/>
      <c r="BB49" s="393"/>
      <c r="BC49" s="393"/>
      <c r="BD49" s="393"/>
      <c r="BE49" s="393"/>
      <c r="BF49" s="393"/>
      <c r="BG49" s="393"/>
      <c r="BH49" s="393"/>
      <c r="BI49" s="393"/>
      <c r="BJ49" s="393"/>
      <c r="BK49" s="393"/>
      <c r="BL49" s="393"/>
      <c r="BM49" s="393"/>
      <c r="BN49" s="393"/>
      <c r="BO49" s="393"/>
      <c r="BP49" s="393"/>
      <c r="BQ49" s="393"/>
      <c r="BR49" s="393"/>
      <c r="BS49" s="393"/>
      <c r="BT49" s="393"/>
      <c r="BU49" s="393"/>
      <c r="BV49" s="393"/>
      <c r="BW49" s="393"/>
      <c r="BX49" s="393"/>
      <c r="BY49" s="393"/>
      <c r="BZ49" s="393"/>
      <c r="CA49" s="393"/>
      <c r="CB49" s="393"/>
      <c r="CC49" s="393"/>
      <c r="CD49" s="393"/>
      <c r="CE49" s="393"/>
      <c r="CF49" s="393"/>
      <c r="CG49" s="393"/>
      <c r="CH49" s="393"/>
      <c r="CI49" s="393"/>
      <c r="CJ49" s="393"/>
      <c r="CK49" s="393"/>
      <c r="CL49" s="393"/>
      <c r="CM49" s="393"/>
      <c r="CN49" s="393"/>
      <c r="CO49" s="393"/>
      <c r="CP49" s="393"/>
      <c r="CQ49" s="393"/>
      <c r="CR49" s="393"/>
      <c r="CS49" s="393"/>
      <c r="CT49" s="393"/>
      <c r="CU49" s="393"/>
      <c r="CV49" s="393"/>
      <c r="CW49" s="393"/>
      <c r="CX49" s="393"/>
      <c r="CY49" s="393"/>
      <c r="CZ49" s="393"/>
      <c r="DA49" s="393"/>
      <c r="DB49" s="393"/>
      <c r="DC49" s="393"/>
      <c r="DD49" s="393"/>
      <c r="DE49" s="393"/>
      <c r="DF49" s="393"/>
      <c r="DG49" s="393"/>
      <c r="DH49" s="393"/>
      <c r="DI49" s="393"/>
      <c r="DJ49" s="393"/>
      <c r="DK49" s="393"/>
      <c r="DL49" s="393"/>
      <c r="DM49" s="393"/>
      <c r="DN49" s="393"/>
      <c r="DO49" s="393"/>
      <c r="DP49" s="393"/>
      <c r="DQ49" s="393"/>
      <c r="DR49" s="393"/>
      <c r="DS49" s="393"/>
      <c r="DT49" s="393"/>
      <c r="DU49" s="393"/>
      <c r="DV49" s="393"/>
      <c r="DW49" s="393"/>
      <c r="DX49" s="393"/>
      <c r="DY49" s="393"/>
      <c r="DZ49" s="393"/>
      <c r="EA49" s="393"/>
      <c r="EB49" s="393"/>
      <c r="EC49" s="393"/>
      <c r="ED49" s="393"/>
      <c r="EE49" s="393"/>
      <c r="EF49" s="393"/>
      <c r="EG49" s="393"/>
      <c r="EH49" s="393"/>
      <c r="EI49" s="393"/>
      <c r="EJ49" s="393"/>
      <c r="EK49" s="393"/>
      <c r="EL49" s="393"/>
      <c r="EM49" s="393"/>
      <c r="EN49" s="393"/>
      <c r="EO49" s="393"/>
      <c r="EP49" s="393"/>
      <c r="EQ49" s="393"/>
      <c r="ER49" s="393"/>
      <c r="ES49" s="393"/>
      <c r="ET49" s="393"/>
      <c r="EU49" s="393"/>
      <c r="EV49" s="393"/>
      <c r="EW49" s="393"/>
      <c r="EX49" s="393"/>
      <c r="EY49" s="393"/>
    </row>
    <row r="50" spans="1:155" x14ac:dyDescent="0.2">
      <c r="A50" s="431"/>
      <c r="B50" s="432"/>
      <c r="C50" s="432"/>
      <c r="D50" s="432"/>
      <c r="E50" s="432"/>
      <c r="F50" s="432"/>
      <c r="G50" s="432"/>
      <c r="H50" s="432"/>
      <c r="I50" s="432"/>
      <c r="J50" s="432"/>
      <c r="K50" s="433"/>
      <c r="L50" s="155"/>
      <c r="M50" s="156">
        <f>M49-L49</f>
        <v>1976000</v>
      </c>
      <c r="N50" s="160"/>
      <c r="O50" s="158">
        <f>N49-O49</f>
        <v>-400800</v>
      </c>
      <c r="P50" s="158"/>
      <c r="Q50" s="158">
        <f>P49-Q49</f>
        <v>-248000</v>
      </c>
      <c r="R50" s="158"/>
      <c r="S50" s="158">
        <f>R49-S49</f>
        <v>-206000</v>
      </c>
      <c r="T50" s="158"/>
      <c r="U50" s="158">
        <f>T49-U49</f>
        <v>-120700</v>
      </c>
      <c r="V50" s="155"/>
      <c r="W50" s="156"/>
      <c r="X50" s="160"/>
      <c r="Y50" s="156"/>
      <c r="Z50" s="393"/>
      <c r="AA50" s="393"/>
      <c r="AB50" s="393"/>
      <c r="AC50" s="393"/>
      <c r="AD50" s="393"/>
      <c r="AE50" s="393"/>
      <c r="AF50" s="393"/>
      <c r="AG50" s="393"/>
      <c r="AH50" s="393"/>
      <c r="AI50" s="393"/>
      <c r="AJ50" s="393"/>
      <c r="AK50" s="393"/>
      <c r="AL50" s="393"/>
      <c r="AM50" s="393"/>
      <c r="AN50" s="393"/>
      <c r="AO50" s="393"/>
      <c r="AP50" s="393"/>
      <c r="AQ50" s="393"/>
      <c r="AR50" s="393"/>
      <c r="AS50" s="393"/>
      <c r="AT50" s="393"/>
      <c r="AU50" s="393"/>
      <c r="AV50" s="393"/>
      <c r="AW50" s="393"/>
      <c r="AX50" s="393"/>
      <c r="AY50" s="393"/>
      <c r="AZ50" s="393"/>
      <c r="BA50" s="393"/>
      <c r="BB50" s="393"/>
      <c r="BC50" s="393"/>
      <c r="BD50" s="393"/>
      <c r="BE50" s="393"/>
      <c r="BF50" s="393"/>
      <c r="BG50" s="393"/>
      <c r="BH50" s="393"/>
      <c r="BI50" s="393"/>
      <c r="BJ50" s="393"/>
      <c r="BK50" s="393"/>
      <c r="BL50" s="393"/>
      <c r="BM50" s="393"/>
      <c r="BN50" s="393"/>
      <c r="BO50" s="393"/>
      <c r="BP50" s="393"/>
      <c r="BQ50" s="393"/>
      <c r="BR50" s="393"/>
      <c r="BS50" s="393"/>
      <c r="BT50" s="393"/>
      <c r="BU50" s="393"/>
      <c r="BV50" s="393"/>
      <c r="BW50" s="393"/>
      <c r="BX50" s="393"/>
      <c r="BY50" s="393"/>
      <c r="BZ50" s="393"/>
      <c r="CA50" s="393"/>
      <c r="CB50" s="393"/>
      <c r="CC50" s="393"/>
      <c r="CD50" s="393"/>
      <c r="CE50" s="393"/>
      <c r="CF50" s="393"/>
      <c r="CG50" s="393"/>
      <c r="CH50" s="393"/>
      <c r="CI50" s="393"/>
      <c r="CJ50" s="393"/>
      <c r="CK50" s="393"/>
      <c r="CL50" s="393"/>
      <c r="CM50" s="393"/>
      <c r="CN50" s="393"/>
      <c r="CO50" s="393"/>
      <c r="CP50" s="393"/>
      <c r="CQ50" s="393"/>
      <c r="CR50" s="393"/>
      <c r="CS50" s="393"/>
      <c r="CT50" s="393"/>
      <c r="CU50" s="393"/>
      <c r="CV50" s="393"/>
      <c r="CW50" s="393"/>
      <c r="CX50" s="393"/>
      <c r="CY50" s="393"/>
      <c r="CZ50" s="393"/>
      <c r="DA50" s="393"/>
      <c r="DB50" s="393"/>
      <c r="DC50" s="393"/>
      <c r="DD50" s="393"/>
      <c r="DE50" s="393"/>
      <c r="DF50" s="393"/>
      <c r="DG50" s="393"/>
      <c r="DH50" s="393"/>
      <c r="DI50" s="393"/>
      <c r="DJ50" s="393"/>
      <c r="DK50" s="393"/>
      <c r="DL50" s="393"/>
      <c r="DM50" s="393"/>
      <c r="DN50" s="393"/>
      <c r="DO50" s="393"/>
      <c r="DP50" s="393"/>
      <c r="DQ50" s="393"/>
      <c r="DR50" s="393"/>
      <c r="DS50" s="393"/>
      <c r="DT50" s="393"/>
      <c r="DU50" s="393"/>
      <c r="DV50" s="393"/>
      <c r="DW50" s="393"/>
      <c r="DX50" s="393"/>
      <c r="DY50" s="393"/>
      <c r="DZ50" s="393"/>
      <c r="EA50" s="393"/>
      <c r="EB50" s="393"/>
      <c r="EC50" s="393"/>
      <c r="ED50" s="393"/>
      <c r="EE50" s="393"/>
      <c r="EF50" s="393"/>
      <c r="EG50" s="393"/>
      <c r="EH50" s="393"/>
      <c r="EI50" s="393"/>
      <c r="EJ50" s="393"/>
      <c r="EK50" s="393"/>
      <c r="EL50" s="393"/>
      <c r="EM50" s="393"/>
      <c r="EN50" s="393"/>
      <c r="EO50" s="393"/>
      <c r="EP50" s="393"/>
      <c r="EQ50" s="393"/>
      <c r="ER50" s="393"/>
      <c r="ES50" s="393"/>
      <c r="ET50" s="393"/>
      <c r="EU50" s="393"/>
      <c r="EV50" s="393"/>
      <c r="EW50" s="393"/>
      <c r="EX50" s="393"/>
      <c r="EY50" s="393"/>
    </row>
    <row r="51" spans="1:155" x14ac:dyDescent="0.2">
      <c r="A51" s="35"/>
      <c r="B51" s="426"/>
      <c r="C51" s="427"/>
      <c r="D51" s="123"/>
      <c r="E51" s="123"/>
      <c r="F51" s="126"/>
      <c r="G51" s="123"/>
      <c r="H51" s="128" t="s">
        <v>391</v>
      </c>
      <c r="I51" s="115"/>
      <c r="J51" s="115"/>
      <c r="K51" s="36"/>
      <c r="L51" s="117"/>
      <c r="M51" s="117"/>
      <c r="N51" s="35"/>
      <c r="O51" s="35"/>
      <c r="P51" s="35"/>
      <c r="Q51" s="35"/>
      <c r="R51" s="35"/>
      <c r="S51" s="35"/>
      <c r="T51" s="35"/>
      <c r="U51" s="35"/>
      <c r="V51" s="35"/>
      <c r="W51" s="35"/>
      <c r="X51" s="35"/>
      <c r="Y51" s="35"/>
    </row>
    <row r="52" spans="1:155" x14ac:dyDescent="0.2">
      <c r="C52" s="33"/>
      <c r="D52" s="33"/>
      <c r="E52" s="33"/>
      <c r="G52" s="33"/>
      <c r="I52" s="38"/>
      <c r="R52" s="35"/>
    </row>
    <row r="53" spans="1:155" x14ac:dyDescent="0.2">
      <c r="C53" s="33"/>
      <c r="D53" s="33"/>
      <c r="E53" s="33"/>
      <c r="G53" s="33"/>
      <c r="I53" s="38"/>
    </row>
    <row r="54" spans="1:155" x14ac:dyDescent="0.2">
      <c r="C54" s="33"/>
      <c r="D54" s="33"/>
      <c r="E54" s="33"/>
      <c r="G54" s="33"/>
      <c r="I54" s="38"/>
    </row>
    <row r="55" spans="1:155" x14ac:dyDescent="0.2">
      <c r="C55" s="33"/>
      <c r="D55" s="33"/>
      <c r="E55" s="33"/>
      <c r="G55" s="33"/>
      <c r="I55" s="38"/>
    </row>
    <row r="56" spans="1:155" x14ac:dyDescent="0.2">
      <c r="C56" s="33"/>
      <c r="D56" s="33"/>
      <c r="E56" s="33"/>
      <c r="G56" s="33"/>
      <c r="I56" s="38"/>
    </row>
    <row r="57" spans="1:155" x14ac:dyDescent="0.2">
      <c r="C57" s="33"/>
      <c r="D57" s="33"/>
      <c r="E57" s="33"/>
      <c r="G57" s="33"/>
      <c r="I57" s="38"/>
    </row>
    <row r="58" spans="1:155" x14ac:dyDescent="0.2">
      <c r="C58" s="33"/>
      <c r="D58" s="33"/>
      <c r="E58" s="33"/>
      <c r="G58" s="33"/>
      <c r="I58" s="38"/>
    </row>
    <row r="59" spans="1:155" x14ac:dyDescent="0.2">
      <c r="C59" s="33"/>
      <c r="D59" s="33"/>
      <c r="E59" s="33"/>
      <c r="G59" s="33"/>
      <c r="I59" s="38"/>
    </row>
    <row r="60" spans="1:155" x14ac:dyDescent="0.2">
      <c r="C60" s="33"/>
      <c r="D60" s="33"/>
      <c r="E60" s="33"/>
      <c r="G60" s="33"/>
      <c r="I60" s="38"/>
    </row>
    <row r="61" spans="1:155" x14ac:dyDescent="0.2">
      <c r="C61" s="33"/>
      <c r="D61" s="33"/>
      <c r="E61" s="33"/>
      <c r="G61" s="33"/>
      <c r="I61" s="38"/>
    </row>
    <row r="62" spans="1:155" x14ac:dyDescent="0.2">
      <c r="C62" s="33"/>
      <c r="D62" s="33"/>
      <c r="E62" s="33"/>
      <c r="G62" s="33"/>
      <c r="I62" s="38"/>
    </row>
    <row r="63" spans="1:155" x14ac:dyDescent="0.2">
      <c r="C63" s="33"/>
      <c r="D63" s="33"/>
      <c r="E63" s="33"/>
      <c r="G63" s="33"/>
      <c r="I63" s="38"/>
    </row>
    <row r="64" spans="1:155" x14ac:dyDescent="0.2">
      <c r="C64" s="33"/>
      <c r="D64" s="33"/>
      <c r="E64" s="33"/>
      <c r="G64" s="33"/>
      <c r="I64" s="38"/>
    </row>
    <row r="65" spans="3:9" x14ac:dyDescent="0.2">
      <c r="C65" s="33"/>
      <c r="D65" s="33"/>
      <c r="E65" s="33"/>
      <c r="G65" s="33"/>
      <c r="I65" s="38"/>
    </row>
    <row r="66" spans="3:9" x14ac:dyDescent="0.2">
      <c r="C66" s="33"/>
      <c r="D66" s="33"/>
      <c r="E66" s="33"/>
      <c r="G66" s="33"/>
      <c r="I66" s="38"/>
    </row>
    <row r="67" spans="3:9" x14ac:dyDescent="0.2">
      <c r="C67" s="33"/>
      <c r="D67" s="33"/>
      <c r="E67" s="33"/>
      <c r="G67" s="33"/>
      <c r="I67" s="38"/>
    </row>
    <row r="68" spans="3:9" x14ac:dyDescent="0.2">
      <c r="C68" s="33"/>
      <c r="D68" s="33"/>
      <c r="E68" s="33"/>
      <c r="G68" s="33"/>
      <c r="I68" s="38"/>
    </row>
    <row r="69" spans="3:9" x14ac:dyDescent="0.2">
      <c r="C69" s="33"/>
      <c r="D69" s="33"/>
      <c r="E69" s="33"/>
      <c r="G69" s="33"/>
      <c r="I69" s="38"/>
    </row>
    <row r="70" spans="3:9" x14ac:dyDescent="0.2">
      <c r="C70" s="33"/>
      <c r="D70" s="33"/>
      <c r="E70" s="33"/>
      <c r="G70" s="33"/>
      <c r="I70" s="38"/>
    </row>
    <row r="71" spans="3:9" x14ac:dyDescent="0.2">
      <c r="C71" s="33"/>
      <c r="D71" s="33"/>
      <c r="E71" s="33"/>
      <c r="G71" s="33"/>
      <c r="I71" s="38"/>
    </row>
    <row r="72" spans="3:9" x14ac:dyDescent="0.2">
      <c r="C72" s="33"/>
      <c r="D72" s="33"/>
      <c r="E72" s="33"/>
      <c r="G72" s="33"/>
      <c r="I72" s="38"/>
    </row>
    <row r="73" spans="3:9" x14ac:dyDescent="0.2">
      <c r="C73" s="33"/>
      <c r="D73" s="33"/>
      <c r="E73" s="33"/>
      <c r="G73" s="33"/>
      <c r="I73" s="38"/>
    </row>
    <row r="74" spans="3:9" x14ac:dyDescent="0.2">
      <c r="C74" s="33"/>
      <c r="D74" s="33"/>
      <c r="E74" s="33"/>
      <c r="G74" s="33"/>
      <c r="I74" s="38"/>
    </row>
    <row r="75" spans="3:9" x14ac:dyDescent="0.2">
      <c r="C75" s="33"/>
      <c r="D75" s="33"/>
      <c r="E75" s="33"/>
      <c r="G75" s="33"/>
      <c r="I75" s="38"/>
    </row>
    <row r="76" spans="3:9" x14ac:dyDescent="0.2">
      <c r="C76" s="33"/>
      <c r="D76" s="33"/>
      <c r="E76" s="33"/>
      <c r="G76" s="33"/>
      <c r="I76" s="38"/>
    </row>
    <row r="77" spans="3:9" x14ac:dyDescent="0.2">
      <c r="C77" s="33"/>
      <c r="D77" s="33"/>
      <c r="E77" s="33"/>
      <c r="G77" s="33"/>
      <c r="I77" s="38"/>
    </row>
    <row r="78" spans="3:9" x14ac:dyDescent="0.2">
      <c r="C78" s="33"/>
      <c r="D78" s="33"/>
      <c r="E78" s="33"/>
      <c r="G78" s="33"/>
      <c r="I78" s="38"/>
    </row>
  </sheetData>
  <sheetProtection algorithmName="SHA-512" hashValue="gh6KqXiSxuuZsAsLVV54nxGI5+RDTbHjSHb1PSEG2+JGyIkwccZv9c2RP2Z2TBZOjRt6xqFDKtxzkQ5AcGuDLA==" saltValue="KhzS2Jjq5vMaFWHHVK+jng==" spinCount="100000" sheet="1" objects="1" scenarios="1" selectLockedCells="1"/>
  <autoFilter ref="A1:Y51"/>
  <sortState ref="A2:W46">
    <sortCondition ref="A2:A46"/>
    <sortCondition ref="B2:B46"/>
    <sortCondition ref="C2:C46"/>
  </sortState>
  <customSheetViews>
    <customSheetView guid="{DDB149D1-98B3-4233-B23A-7A407F4FB8C1}" showGridLines="0" fitToPage="1" showAutoFilter="1" hiddenColumns="1">
      <pane xSplit="11" ySplit="1" topLeftCell="L3" activePane="bottomRight" state="frozen"/>
      <selection pane="bottomRight" activeCell="I5" sqref="I5"/>
      <pageMargins left="0.51181102362204722" right="0.11811023622047245" top="0.55118110236220474" bottom="0.55118110236220474" header="0.31496062992125984" footer="0.31496062992125984"/>
      <pageSetup paperSize="8" scale="49" fitToHeight="0" orientation="landscape" r:id="rId1"/>
      <headerFooter alignWithMargins="0">
        <oddHeader>&amp;L&amp;9Prioritätenliste Investitionsplanung 2022 - 2025&amp;C&amp;"Arial,Fett"&amp;11Kategorie 2&amp;R&amp;9Investitionsmaßnahmen bis 50 TEUR</oddHeader>
        <oddFooter>&amp;L&amp;9Version vom &amp;D&amp;C&amp;9alle Werte in EUR&amp;R&amp;9Seite &amp;P von &amp;N</oddFooter>
      </headerFooter>
      <autoFilter ref="A1:Y51"/>
    </customSheetView>
    <customSheetView guid="{BA740DD0-A8D6-4FF1-911F-75E2817B4FB3}" fitToPage="1" hiddenColumns="1" showRuler="0" topLeftCell="B34">
      <selection activeCell="I52" sqref="I52"/>
      <pageMargins left="0.7" right="0.7" top="0.78740157499999996" bottom="0.78740157499999996" header="0.3" footer="0.3"/>
      <pageSetup paperSize="8" fitToHeight="0" orientation="landscape"/>
      <headerFooter alignWithMargins="0">
        <oddHeader>&amp;L&amp;9Prioritätenliste Investitionsplanung 2013 - 2016&amp;C&amp;9Kategorie 2&amp;R&amp;9Investitionsmaßnahmen bis 50 TEUR</oddHeader>
        <oddFooter>&amp;L&amp;9Version vom &amp;D&amp;C&amp;9alle Werte in EUR&amp;R&amp;9Seite &amp;P von &amp;N</oddFooter>
      </headerFooter>
    </customSheetView>
  </customSheetViews>
  <mergeCells count="4">
    <mergeCell ref="B51:C51"/>
    <mergeCell ref="A49:K50"/>
    <mergeCell ref="A48:K48"/>
    <mergeCell ref="A45:K45"/>
  </mergeCells>
  <phoneticPr fontId="18" type="noConversion"/>
  <conditionalFormatting sqref="V2:W48">
    <cfRule type="cellIs" dxfId="886" priority="137" operator="greaterThan">
      <formula>0.1</formula>
    </cfRule>
    <cfRule type="cellIs" dxfId="885" priority="138" operator="lessThan">
      <formula>0.1</formula>
    </cfRule>
    <cfRule type="cellIs" dxfId="884" priority="139" operator="equal">
      <formula>0</formula>
    </cfRule>
  </conditionalFormatting>
  <conditionalFormatting sqref="Q9 T6:T10 N6:U6 K6">
    <cfRule type="expression" dxfId="883" priority="58">
      <formula>ISBLANK(K6:Y49)</formula>
    </cfRule>
  </conditionalFormatting>
  <conditionalFormatting sqref="I33 J29">
    <cfRule type="expression" dxfId="882" priority="8663">
      <formula>ISBLANK(I29:X51)</formula>
    </cfRule>
  </conditionalFormatting>
  <conditionalFormatting sqref="H11:H12 I12:J12 J11">
    <cfRule type="expression" dxfId="881" priority="56">
      <formula>ISBLANK(H11:W49)</formula>
    </cfRule>
  </conditionalFormatting>
  <conditionalFormatting sqref="H14:J14">
    <cfRule type="expression" dxfId="880" priority="55">
      <formula>ISBLANK(H14:W50)</formula>
    </cfRule>
  </conditionalFormatting>
  <conditionalFormatting sqref="O18 P19:U19 N19 K19">
    <cfRule type="expression" dxfId="879" priority="52">
      <formula>ISBLANK(K18:Y49)</formula>
    </cfRule>
  </conditionalFormatting>
  <conditionalFormatting sqref="I24 J19">
    <cfRule type="expression" dxfId="878" priority="9081">
      <formula>ISBLANK(I19:X50)</formula>
    </cfRule>
  </conditionalFormatting>
  <conditionalFormatting sqref="I22 H17 J17">
    <cfRule type="expression" dxfId="877" priority="48">
      <formula>ISBLANK(H17:W50)</formula>
    </cfRule>
  </conditionalFormatting>
  <conditionalFormatting sqref="Q26 O26 Q29:Q30 U29:U30 S27 O28:O33 S29 S31 U32 K23">
    <cfRule type="expression" dxfId="876" priority="41">
      <formula>ISBLANK(K23:Y51)</formula>
    </cfRule>
  </conditionalFormatting>
  <conditionalFormatting sqref="H27 J27">
    <cfRule type="expression" dxfId="875" priority="37">
      <formula>ISBLANK(H27:W51)</formula>
    </cfRule>
  </conditionalFormatting>
  <conditionalFormatting sqref="H31 J31">
    <cfRule type="expression" dxfId="874" priority="30">
      <formula>ISBLANK(H31:W51)</formula>
    </cfRule>
  </conditionalFormatting>
  <conditionalFormatting sqref="I34:J34">
    <cfRule type="expression" dxfId="873" priority="23">
      <formula>ISBLANK(I34:X50)</formula>
    </cfRule>
  </conditionalFormatting>
  <conditionalFormatting sqref="I17:I21 I16:J16">
    <cfRule type="expression" dxfId="872" priority="19675">
      <formula>ISBLANK(I16:X50)</formula>
    </cfRule>
  </conditionalFormatting>
  <conditionalFormatting sqref="I8:I11 H7:J7">
    <cfRule type="expression" dxfId="871" priority="19677">
      <formula>ISBLANK(H7:W49)</formula>
    </cfRule>
  </conditionalFormatting>
  <conditionalFormatting sqref="H5:J5">
    <cfRule type="expression" dxfId="870" priority="19688">
      <formula>ISBLANK(H5:W49)</formula>
    </cfRule>
  </conditionalFormatting>
  <conditionalFormatting sqref="H30 J30">
    <cfRule type="expression" dxfId="869" priority="19705">
      <formula>ISBLANK(H30:W51)</formula>
    </cfRule>
  </conditionalFormatting>
  <conditionalFormatting sqref="J35">
    <cfRule type="expression" dxfId="868" priority="19712">
      <formula>ISBLANK(J35:Y50)</formula>
    </cfRule>
  </conditionalFormatting>
  <conditionalFormatting sqref="J15">
    <cfRule type="expression" dxfId="867" priority="19715">
      <formula>ISBLANK(J15:Y50)</formula>
    </cfRule>
  </conditionalFormatting>
  <conditionalFormatting sqref="H33 J33">
    <cfRule type="expression" dxfId="866" priority="19726">
      <formula>ISBLANK(H33:W51)</formula>
    </cfRule>
  </conditionalFormatting>
  <conditionalFormatting sqref="N28 P28:U28 K28">
    <cfRule type="expression" dxfId="865" priority="19751">
      <formula>ISBLANK(K28:Y51)</formula>
    </cfRule>
  </conditionalFormatting>
  <conditionalFormatting sqref="I26 J22">
    <cfRule type="expression" dxfId="864" priority="19758">
      <formula>ISBLANK(I22:X51)</formula>
    </cfRule>
  </conditionalFormatting>
  <conditionalFormatting sqref="N32 P32:T32 K32">
    <cfRule type="expression" dxfId="863" priority="19761">
      <formula>ISBLANK(K32:Y51)</formula>
    </cfRule>
  </conditionalFormatting>
  <conditionalFormatting sqref="H20:H21 J20:J21">
    <cfRule type="expression" dxfId="862" priority="19765">
      <formula>ISBLANK(H20:W50)</formula>
    </cfRule>
  </conditionalFormatting>
  <conditionalFormatting sqref="H18:H19 J18">
    <cfRule type="expression" dxfId="861" priority="19792">
      <formula>ISBLANK(H18:W50)</formula>
    </cfRule>
  </conditionalFormatting>
  <conditionalFormatting sqref="N26 P26 R26:U26 K26">
    <cfRule type="expression" dxfId="860" priority="19798">
      <formula>ISBLANK(K26:Y51)</formula>
    </cfRule>
  </conditionalFormatting>
  <conditionalFormatting sqref="I29 J25">
    <cfRule type="expression" dxfId="859" priority="19804">
      <formula>ISBLANK(I25:X51)</formula>
    </cfRule>
  </conditionalFormatting>
  <conditionalFormatting sqref="I28 J24">
    <cfRule type="expression" dxfId="858" priority="19807">
      <formula>ISBLANK(I24:X51)</formula>
    </cfRule>
  </conditionalFormatting>
  <conditionalFormatting sqref="C5">
    <cfRule type="expression" dxfId="857" priority="19873">
      <formula>ISBLANK(C5:U49)</formula>
    </cfRule>
  </conditionalFormatting>
  <conditionalFormatting sqref="C4">
    <cfRule type="expression" dxfId="856" priority="19876">
      <formula>ISBLANK(C4:U49)</formula>
    </cfRule>
  </conditionalFormatting>
  <conditionalFormatting sqref="C3">
    <cfRule type="expression" dxfId="855" priority="19877">
      <formula>ISBLANK(C3:U49)</formula>
    </cfRule>
  </conditionalFormatting>
  <conditionalFormatting sqref="I46:J46">
    <cfRule type="expression" dxfId="854" priority="19948">
      <formula>ISBLANK(I46:X93)</formula>
    </cfRule>
  </conditionalFormatting>
  <conditionalFormatting sqref="H13:J13">
    <cfRule type="expression" dxfId="853" priority="19974">
      <formula>ISBLANK(H13:W50)</formula>
    </cfRule>
  </conditionalFormatting>
  <conditionalFormatting sqref="H38:J38">
    <cfRule type="expression" dxfId="852" priority="20017">
      <formula>ISBLANK(H38:W91)</formula>
    </cfRule>
  </conditionalFormatting>
  <conditionalFormatting sqref="H4 J4 H2:J2">
    <cfRule type="expression" dxfId="851" priority="20682">
      <formula>ISBLANK(H2:W47)</formula>
    </cfRule>
  </conditionalFormatting>
  <conditionalFormatting sqref="H10 J10">
    <cfRule type="expression" dxfId="850" priority="20692">
      <formula>ISBLANK(H10:W49)</formula>
    </cfRule>
  </conditionalFormatting>
  <conditionalFormatting sqref="H8 J8 H36:J37">
    <cfRule type="expression" dxfId="849" priority="20695">
      <formula>ISBLANK(H8:W49)</formula>
    </cfRule>
  </conditionalFormatting>
  <conditionalFormatting sqref="H9 J9">
    <cfRule type="expression" dxfId="848" priority="20758">
      <formula>ISBLANK(H9:W49)</formula>
    </cfRule>
  </conditionalFormatting>
  <conditionalFormatting sqref="F36:G37">
    <cfRule type="expression" dxfId="847" priority="20772">
      <formula>ISBLANK(F36:V77)</formula>
    </cfRule>
  </conditionalFormatting>
  <conditionalFormatting sqref="C7">
    <cfRule type="expression" dxfId="846" priority="20773">
      <formula>ISBLANK(C7:U49)</formula>
    </cfRule>
  </conditionalFormatting>
  <conditionalFormatting sqref="C6">
    <cfRule type="expression" dxfId="845" priority="20774">
      <formula>ISBLANK(C6:U49)</formula>
    </cfRule>
  </conditionalFormatting>
  <conditionalFormatting sqref="F34:G35">
    <cfRule type="expression" dxfId="844" priority="20775">
      <formula>ISBLANK(F34:V67)</formula>
    </cfRule>
  </conditionalFormatting>
  <conditionalFormatting sqref="I15">
    <cfRule type="expression" dxfId="843" priority="21397">
      <formula>ISBLANK(I15:X51)</formula>
    </cfRule>
  </conditionalFormatting>
  <conditionalFormatting sqref="I27 J23">
    <cfRule type="expression" dxfId="842" priority="21404">
      <formula>ISBLANK(I23:X51)</formula>
    </cfRule>
  </conditionalFormatting>
  <conditionalFormatting sqref="I31">
    <cfRule type="expression" dxfId="841" priority="21407">
      <formula>ISBLANK(I31:X55)</formula>
    </cfRule>
  </conditionalFormatting>
  <conditionalFormatting sqref="I35">
    <cfRule type="expression" dxfId="840" priority="21412">
      <formula>ISBLANK(I35:X51)</formula>
    </cfRule>
  </conditionalFormatting>
  <conditionalFormatting sqref="I32 J28">
    <cfRule type="expression" dxfId="839" priority="21427">
      <formula>ISBLANK(I28:X51)</formula>
    </cfRule>
  </conditionalFormatting>
  <conditionalFormatting sqref="I25">
    <cfRule type="expression" dxfId="838" priority="21434">
      <formula>ISBLANK(I25:X55)</formula>
    </cfRule>
  </conditionalFormatting>
  <conditionalFormatting sqref="I23">
    <cfRule type="expression" dxfId="837" priority="21437">
      <formula>ISBLANK(I23:X55)</formula>
    </cfRule>
  </conditionalFormatting>
  <conditionalFormatting sqref="I30 J26">
    <cfRule type="expression" dxfId="836" priority="21440">
      <formula>ISBLANK(I26:X51)</formula>
    </cfRule>
  </conditionalFormatting>
  <conditionalFormatting sqref="F2:G2">
    <cfRule type="expression" dxfId="835" priority="21459">
      <formula>ISBLANK(F2:V47)</formula>
    </cfRule>
  </conditionalFormatting>
  <conditionalFormatting sqref="H3 H6 H24 J3">
    <cfRule type="expression" dxfId="834" priority="30567">
      <formula>ISBLANK(H3:W49)</formula>
    </cfRule>
  </conditionalFormatting>
  <conditionalFormatting sqref="F3:G33">
    <cfRule type="expression" dxfId="833" priority="30574">
      <formula>ISBLANK(F3:V49)</formula>
    </cfRule>
  </conditionalFormatting>
  <conditionalFormatting sqref="F38:G38">
    <cfRule type="expression" dxfId="832" priority="36668">
      <formula>ISBLANK(F38:V91)</formula>
    </cfRule>
  </conditionalFormatting>
  <conditionalFormatting sqref="F46:G46">
    <cfRule type="expression" dxfId="831" priority="36672">
      <formula>ISBLANK(F46:V93)</formula>
    </cfRule>
  </conditionalFormatting>
  <conditionalFormatting sqref="A46:A48 A2">
    <cfRule type="expression" dxfId="830" priority="42704">
      <formula>ISBLANK(A2:U47)</formula>
    </cfRule>
  </conditionalFormatting>
  <conditionalFormatting sqref="B3:B35">
    <cfRule type="expression" dxfId="829" priority="46677">
      <formula>ISBLANK(B3:U49)</formula>
    </cfRule>
  </conditionalFormatting>
  <conditionalFormatting sqref="H44:J44">
    <cfRule type="expression" dxfId="828" priority="46686">
      <formula>ISBLANK(H44:W92)</formula>
    </cfRule>
  </conditionalFormatting>
  <conditionalFormatting sqref="N39:N43">
    <cfRule type="expression" dxfId="827" priority="46688">
      <formula>ISBLANK(N39:Z166)</formula>
    </cfRule>
  </conditionalFormatting>
  <conditionalFormatting sqref="Q39:R43">
    <cfRule type="expression" dxfId="826" priority="46691">
      <formula>ISBLANK(Q39:Z166)</formula>
    </cfRule>
  </conditionalFormatting>
  <conditionalFormatting sqref="A3:A45">
    <cfRule type="expression" dxfId="825" priority="46693">
      <formula>ISBLANK(A3:U49)</formula>
    </cfRule>
  </conditionalFormatting>
  <conditionalFormatting sqref="I3:I4">
    <cfRule type="expression" dxfId="824" priority="46694">
      <formula>ISBLANK(I3:X146)</formula>
    </cfRule>
  </conditionalFormatting>
  <conditionalFormatting sqref="C8:C35">
    <cfRule type="expression" dxfId="823" priority="46695">
      <formula>ISBLANK(C8:U49)</formula>
    </cfRule>
  </conditionalFormatting>
  <conditionalFormatting sqref="H41 I39:J43">
    <cfRule type="expression" dxfId="822" priority="46698">
      <formula>ISBLANK(H39:W159)</formula>
    </cfRule>
  </conditionalFormatting>
  <conditionalFormatting sqref="F44:G44">
    <cfRule type="expression" dxfId="821" priority="46701">
      <formula>ISBLANK(F44:V92)</formula>
    </cfRule>
  </conditionalFormatting>
  <conditionalFormatting sqref="F39:G43">
    <cfRule type="expression" dxfId="820" priority="46702">
      <formula>ISBLANK(F39:V159)</formula>
    </cfRule>
  </conditionalFormatting>
  <conditionalFormatting sqref="D3:E33">
    <cfRule type="expression" dxfId="819" priority="46704">
      <formula>ISBLANK(D3:U49)</formula>
    </cfRule>
  </conditionalFormatting>
  <conditionalFormatting sqref="D34:E35">
    <cfRule type="expression" dxfId="818" priority="46707">
      <formula>ISBLANK(D34:U67)</formula>
    </cfRule>
  </conditionalFormatting>
  <conditionalFormatting sqref="H28">
    <cfRule type="expression" dxfId="817" priority="47132">
      <formula>ISBLANK(H28:W52)</formula>
    </cfRule>
  </conditionalFormatting>
  <conditionalFormatting sqref="H22:H23">
    <cfRule type="expression" dxfId="816" priority="47142">
      <formula>ISBLANK(H22:W51)</formula>
    </cfRule>
  </conditionalFormatting>
  <conditionalFormatting sqref="H25:H26">
    <cfRule type="expression" dxfId="815" priority="47146">
      <formula>ISBLANK(H25:W51)</formula>
    </cfRule>
  </conditionalFormatting>
  <conditionalFormatting sqref="H15">
    <cfRule type="expression" dxfId="814" priority="22">
      <formula>ISBLANK(H15:W52)</formula>
    </cfRule>
  </conditionalFormatting>
  <conditionalFormatting sqref="H29">
    <cfRule type="expression" dxfId="813" priority="21">
      <formula>ISBLANK(H29:W58)</formula>
    </cfRule>
  </conditionalFormatting>
  <conditionalFormatting sqref="H32">
    <cfRule type="expression" dxfId="812" priority="19">
      <formula>ISBLANK(H32:W58)</formula>
    </cfRule>
  </conditionalFormatting>
  <conditionalFormatting sqref="H39">
    <cfRule type="expression" dxfId="811" priority="18">
      <formula>ISBLANK(H39:W65)</formula>
    </cfRule>
  </conditionalFormatting>
  <conditionalFormatting sqref="H34">
    <cfRule type="expression" dxfId="810" priority="13">
      <formula>ISBLANK(H34:W58)</formula>
    </cfRule>
  </conditionalFormatting>
  <conditionalFormatting sqref="H35">
    <cfRule type="expression" dxfId="809" priority="12">
      <formula>ISBLANK(H35:W59)</formula>
    </cfRule>
  </conditionalFormatting>
  <conditionalFormatting sqref="H40">
    <cfRule type="expression" dxfId="808" priority="11">
      <formula>ISBLANK(H40:W81)</formula>
    </cfRule>
  </conditionalFormatting>
  <conditionalFormatting sqref="H42">
    <cfRule type="expression" dxfId="807" priority="10">
      <formula>ISBLANK(H42:W83)</formula>
    </cfRule>
  </conditionalFormatting>
  <conditionalFormatting sqref="B39:E43">
    <cfRule type="expression" dxfId="806" priority="9">
      <formula>ISBLANK(B39:U159)</formula>
    </cfRule>
  </conditionalFormatting>
  <conditionalFormatting sqref="B2:E2">
    <cfRule type="expression" dxfId="805" priority="47465">
      <formula>ISBLANK(B2:U47)</formula>
    </cfRule>
  </conditionalFormatting>
  <conditionalFormatting sqref="B38:E38">
    <cfRule type="expression" dxfId="804" priority="47466">
      <formula>ISBLANK(B38:U91)</formula>
    </cfRule>
  </conditionalFormatting>
  <conditionalFormatting sqref="B46:E46">
    <cfRule type="expression" dxfId="803" priority="47468">
      <formula>ISBLANK(B46:U93)</formula>
    </cfRule>
  </conditionalFormatting>
  <conditionalFormatting sqref="B44:E44">
    <cfRule type="expression" dxfId="802" priority="47471">
      <formula>ISBLANK(B44:U92)</formula>
    </cfRule>
  </conditionalFormatting>
  <conditionalFormatting sqref="B36:E37">
    <cfRule type="expression" dxfId="801" priority="47476">
      <formula>ISBLANK(B36:U77)</formula>
    </cfRule>
  </conditionalFormatting>
  <conditionalFormatting sqref="H43">
    <cfRule type="expression" dxfId="800" priority="8">
      <formula>ISBLANK(H43:W84)</formula>
    </cfRule>
  </conditionalFormatting>
  <conditionalFormatting sqref="I6:J6">
    <cfRule type="expression" dxfId="799" priority="47711">
      <formula>ISBLANK(I6:X49)</formula>
    </cfRule>
  </conditionalFormatting>
  <conditionalFormatting sqref="R29 T29 N29 K29 P29">
    <cfRule type="expression" dxfId="798" priority="47713">
      <formula>ISBLANK(K29:Y51)</formula>
    </cfRule>
  </conditionalFormatting>
  <conditionalFormatting sqref="N11:U12 Q15 Q18 K11:K12 Q13">
    <cfRule type="expression" dxfId="797" priority="47719">
      <formula>ISBLANK(K11:Y49)</formula>
    </cfRule>
  </conditionalFormatting>
  <conditionalFormatting sqref="N14:U14 K14">
    <cfRule type="expression" dxfId="796" priority="47727">
      <formula>ISBLANK(K14:Y50)</formula>
    </cfRule>
  </conditionalFormatting>
  <conditionalFormatting sqref="N17:U17 S21 O19:O22 Q23 S24 U25 K17 Q21">
    <cfRule type="expression" dxfId="795" priority="47734">
      <formula>ISBLANK(K17:Y50)</formula>
    </cfRule>
  </conditionalFormatting>
  <conditionalFormatting sqref="N27:R27 T27:U27 Q29:Q30 U29:U30 S29 S31 U32 K27 O29:O33">
    <cfRule type="expression" dxfId="794" priority="47753">
      <formula>ISBLANK(K27:Y51)</formula>
    </cfRule>
  </conditionalFormatting>
  <conditionalFormatting sqref="P31:R31 T31:U31 N31 K31 S30">
    <cfRule type="expression" dxfId="793" priority="47763">
      <formula>ISBLANK(K30:Y50)</formula>
    </cfRule>
  </conditionalFormatting>
  <conditionalFormatting sqref="N34:U34 K34">
    <cfRule type="expression" dxfId="792" priority="47769">
      <formula>ISBLANK(K34:Y50)</formula>
    </cfRule>
  </conditionalFormatting>
  <conditionalFormatting sqref="N16:U16 K16">
    <cfRule type="expression" dxfId="791" priority="47772">
      <formula>ISBLANK(K16:Y50)</formula>
    </cfRule>
  </conditionalFormatting>
  <conditionalFormatting sqref="N7:U7 R7:R10 P7:P10 N9:P9 R9:U9 K7 R5">
    <cfRule type="expression" dxfId="790" priority="47775">
      <formula>ISBLANK(K5:Y47)</formula>
    </cfRule>
  </conditionalFormatting>
  <conditionalFormatting sqref="N5:U5 K5">
    <cfRule type="expression" dxfId="789" priority="47783">
      <formula>ISBLANK(K5:Y49)</formula>
    </cfRule>
  </conditionalFormatting>
  <conditionalFormatting sqref="R30 T30 N30 K30 P30">
    <cfRule type="expression" dxfId="788" priority="47786">
      <formula>ISBLANK(K30:Y51)</formula>
    </cfRule>
  </conditionalFormatting>
  <conditionalFormatting sqref="N35:U35 K35">
    <cfRule type="expression" dxfId="787" priority="47792">
      <formula>ISBLANK(K35:Y50)</formula>
    </cfRule>
  </conditionalFormatting>
  <conditionalFormatting sqref="R15:U15 N15:P15 K15">
    <cfRule type="expression" dxfId="786" priority="47795">
      <formula>ISBLANK(K15:Y50)</formula>
    </cfRule>
  </conditionalFormatting>
  <conditionalFormatting sqref="P33:U33 K33 N33">
    <cfRule type="expression" dxfId="785" priority="47799">
      <formula>ISBLANK(K33:Y51)</formula>
    </cfRule>
  </conditionalFormatting>
  <conditionalFormatting sqref="K22">
    <cfRule type="expression" dxfId="784" priority="47807">
      <formula>ISBLANK(K22:Y51)</formula>
    </cfRule>
  </conditionalFormatting>
  <conditionalFormatting sqref="J32">
    <cfRule type="expression" dxfId="783" priority="47809">
      <formula>ISBLANK(J32:Y51)</formula>
    </cfRule>
  </conditionalFormatting>
  <conditionalFormatting sqref="P20:U20 R21 T21:U21 N20:N22 P22:U22 N23:P23 R23:U23 N24:R24 T24:U24 N25:T25 K20:K21 P21">
    <cfRule type="expression" dxfId="782" priority="47811">
      <formula>ISBLANK(K20:Y50)</formula>
    </cfRule>
  </conditionalFormatting>
  <conditionalFormatting sqref="R18:U18 P18 K18 N18">
    <cfRule type="expression" dxfId="781" priority="47824">
      <formula>ISBLANK(K18:Y50)</formula>
    </cfRule>
  </conditionalFormatting>
  <conditionalFormatting sqref="K25">
    <cfRule type="expression" dxfId="780" priority="47834">
      <formula>ISBLANK(K25:Y51)</formula>
    </cfRule>
  </conditionalFormatting>
  <conditionalFormatting sqref="K24">
    <cfRule type="expression" dxfId="779" priority="47836">
      <formula>ISBLANK(K24:Y51)</formula>
    </cfRule>
  </conditionalFormatting>
  <conditionalFormatting sqref="N46:U46 L38:M45 K46">
    <cfRule type="expression" dxfId="778" priority="47837">
      <formula>ISBLANK(K38:Y85)</formula>
    </cfRule>
  </conditionalFormatting>
  <conditionalFormatting sqref="N13:P13 R13:U13 K13">
    <cfRule type="expression" dxfId="777" priority="47841">
      <formula>ISBLANK(K13:Y50)</formula>
    </cfRule>
  </conditionalFormatting>
  <conditionalFormatting sqref="N38:U38 K38">
    <cfRule type="expression" dxfId="776" priority="47845">
      <formula>ISBLANK(K38:Y91)</formula>
    </cfRule>
  </conditionalFormatting>
  <conditionalFormatting sqref="K4 K2:U2 N4:U4">
    <cfRule type="expression" dxfId="775" priority="47849">
      <formula>ISBLANK(K2:Y47)</formula>
    </cfRule>
  </conditionalFormatting>
  <conditionalFormatting sqref="N10:U10 K10">
    <cfRule type="expression" dxfId="774" priority="47854">
      <formula>ISBLANK(K10:Y49)</formula>
    </cfRule>
  </conditionalFormatting>
  <conditionalFormatting sqref="N8:U8 N8:N10 N36:U37 K8 K36:K37 P6">
    <cfRule type="expression" dxfId="773" priority="47857">
      <formula>ISBLANK(K6:Y47)</formula>
    </cfRule>
  </conditionalFormatting>
  <conditionalFormatting sqref="K9">
    <cfRule type="expression" dxfId="772" priority="47866">
      <formula>ISBLANK(K9:Y49)</formula>
    </cfRule>
  </conditionalFormatting>
  <conditionalFormatting sqref="N3:U3 L46:M48 L3:M37 K3">
    <cfRule type="expression" dxfId="771" priority="47867">
      <formula>ISBLANK(K3:Y49)</formula>
    </cfRule>
  </conditionalFormatting>
  <conditionalFormatting sqref="N44:U45 K44 U45:Y45">
    <cfRule type="expression" dxfId="770" priority="47872">
      <formula>ISBLANK(K44:Y92)</formula>
    </cfRule>
  </conditionalFormatting>
  <conditionalFormatting sqref="O39:P43">
    <cfRule type="expression" dxfId="769" priority="47876">
      <formula>ISBLANK(O39:Z166)</formula>
    </cfRule>
  </conditionalFormatting>
  <conditionalFormatting sqref="S39:U43">
    <cfRule type="expression" dxfId="768" priority="47877">
      <formula>ISBLANK(S39:AA166)</formula>
    </cfRule>
  </conditionalFormatting>
  <conditionalFormatting sqref="K39:K43">
    <cfRule type="expression" dxfId="767" priority="47879">
      <formula>ISBLANK(K39:Y159)</formula>
    </cfRule>
  </conditionalFormatting>
  <conditionalFormatting sqref="H16">
    <cfRule type="expression" dxfId="766" priority="7">
      <formula>ISBLANK(H16:W54)</formula>
    </cfRule>
  </conditionalFormatting>
  <conditionalFormatting sqref="H46">
    <cfRule type="expression" dxfId="5" priority="5">
      <formula>ISBLANK(H46:T123)</formula>
    </cfRule>
  </conditionalFormatting>
  <conditionalFormatting sqref="H46">
    <cfRule type="expression" dxfId="4" priority="6">
      <formula>ISBLANK(H46:T119)</formula>
    </cfRule>
  </conditionalFormatting>
  <conditionalFormatting sqref="H46">
    <cfRule type="expression" dxfId="3" priority="4">
      <formula>ISBLANK(H46:Q139)</formula>
    </cfRule>
  </conditionalFormatting>
  <conditionalFormatting sqref="H47">
    <cfRule type="expression" dxfId="2" priority="2">
      <formula>ISBLANK(H47:T124)</formula>
    </cfRule>
  </conditionalFormatting>
  <conditionalFormatting sqref="H47">
    <cfRule type="expression" dxfId="1" priority="3">
      <formula>ISBLANK(H47:T120)</formula>
    </cfRule>
  </conditionalFormatting>
  <conditionalFormatting sqref="H47">
    <cfRule type="expression" dxfId="0" priority="1">
      <formula>ISBLANK(H47:Q140)</formula>
    </cfRule>
  </conditionalFormatting>
  <pageMargins left="0.51181102362204722" right="0.11811023622047245" top="0.55118110236220474" bottom="0.55118110236220474" header="0.31496062992125984" footer="0.31496062992125984"/>
  <pageSetup paperSize="8" scale="49" fitToHeight="0" orientation="landscape" r:id="rId2"/>
  <headerFooter alignWithMargins="0">
    <oddHeader>&amp;L&amp;9Prioritätenliste Investitionsplanung 2022 - 2025&amp;C&amp;"Arial,Fett"&amp;11Kategorie 2&amp;R&amp;9Investitionsmaßnahmen bis 50 TEUR</oddHeader>
    <oddFooter>&amp;L&amp;9Version vom &amp;D&amp;C&amp;9alle Werte in EUR&amp;R&amp;9Seite &amp;P von &amp;N</oddFooter>
  </headerFooter>
  <extLst>
    <ext xmlns:x14="http://schemas.microsoft.com/office/spreadsheetml/2009/9/main" uri="{78C0D931-6437-407d-A8EE-F0AAD7539E65}">
      <x14:conditionalFormattings>
        <x14:conditionalFormatting xmlns:xm="http://schemas.microsoft.com/office/excel/2006/main">
          <x14:cfRule type="expression" priority="21604" id="{01E51A2D-2188-4A04-A2D6-A2B3AB9D390D}">
            <xm:f>ISBLANK('Kat 3'!F28:W135)</xm:f>
            <x14:dxf>
              <fill>
                <patternFill>
                  <bgColor theme="5" tint="0.39994506668294322"/>
                </patternFill>
              </fill>
            </x14:dxf>
          </x14:cfRule>
          <xm:sqref>F47:G47</xm:sqref>
        </x14:conditionalFormatting>
        <x14:conditionalFormatting xmlns:xm="http://schemas.microsoft.com/office/excel/2006/main">
          <x14:cfRule type="expression" priority="26199" id="{01E51A2D-2188-4A04-A2D6-A2B3AB9D390D}">
            <xm:f>ISBLANK('Kat 3'!I28:Y135)</xm:f>
            <x14:dxf>
              <fill>
                <patternFill>
                  <bgColor theme="5" tint="0.39994506668294322"/>
                </patternFill>
              </fill>
            </x14:dxf>
          </x14:cfRule>
          <xm:sqref>I47:J47</xm:sqref>
        </x14:conditionalFormatting>
        <x14:conditionalFormatting xmlns:xm="http://schemas.microsoft.com/office/excel/2006/main">
          <x14:cfRule type="expression" priority="26200" id="{43F7DF29-319D-4A20-8B8F-F0F026721EB4}">
            <xm:f>ISBLANK('Kat 3'!B28:V135)</xm:f>
            <x14:dxf>
              <fill>
                <patternFill>
                  <bgColor theme="5" tint="0.39994506668294322"/>
                </patternFill>
              </fill>
            </x14:dxf>
          </x14:cfRule>
          <xm:sqref>B47:E47</xm:sqref>
        </x14:conditionalFormatting>
        <x14:conditionalFormatting xmlns:xm="http://schemas.microsoft.com/office/excel/2006/main">
          <x14:cfRule type="expression" priority="48098" id="{01E51A2D-2188-4A04-A2D6-A2B3AB9D390D}">
            <xm:f>ISBLANK('Kat 3'!K28:Z135)</xm:f>
            <x14:dxf>
              <fill>
                <patternFill>
                  <bgColor theme="5" tint="0.39994506668294322"/>
                </patternFill>
              </fill>
            </x14:dxf>
          </x14:cfRule>
          <xm:sqref>K47</xm:sqref>
        </x14:conditionalFormatting>
        <x14:conditionalFormatting xmlns:xm="http://schemas.microsoft.com/office/excel/2006/main">
          <x14:cfRule type="expression" priority="49651" id="{9230D47F-8F79-4A80-8284-C89DF8DFD094}">
            <xm:f>ISBLANK('Kat 3'!O28:AA135)</xm:f>
            <x14:dxf>
              <fill>
                <patternFill>
                  <bgColor theme="5" tint="0.39994506668294322"/>
                </patternFill>
              </fill>
            </x14:dxf>
          </x14:cfRule>
          <xm:sqref>N47:N48</xm:sqref>
        </x14:conditionalFormatting>
        <x14:conditionalFormatting xmlns:xm="http://schemas.microsoft.com/office/excel/2006/main">
          <x14:cfRule type="expression" priority="49652" id="{49DCE1B3-3ABD-4455-A2B7-8DDB3DE72155}">
            <xm:f>ISBLANK('Kat 3'!R28:AA135)</xm:f>
            <x14:dxf>
              <fill>
                <patternFill>
                  <bgColor theme="5" tint="0.39994506668294322"/>
                </patternFill>
              </fill>
            </x14:dxf>
          </x14:cfRule>
          <xm:sqref>Q47:R48</xm:sqref>
        </x14:conditionalFormatting>
        <x14:conditionalFormatting xmlns:xm="http://schemas.microsoft.com/office/excel/2006/main">
          <x14:cfRule type="expression" priority="49653" id="{01E51A2D-2188-4A04-A2D6-A2B3AB9D390D}">
            <xm:f>ISBLANK('Kat 3'!P28:AA135)</xm:f>
            <x14:dxf>
              <fill>
                <patternFill>
                  <bgColor theme="5" tint="0.39994506668294322"/>
                </patternFill>
              </fill>
            </x14:dxf>
          </x14:cfRule>
          <xm:sqref>O47:P48</xm:sqref>
        </x14:conditionalFormatting>
        <x14:conditionalFormatting xmlns:xm="http://schemas.microsoft.com/office/excel/2006/main">
          <x14:cfRule type="expression" priority="49654" id="{49DCE1B3-3ABD-4455-A2B7-8DDB3DE72155}">
            <xm:f>ISBLANK('Kat 3'!T28:AB135)</xm:f>
            <x14:dxf>
              <fill>
                <patternFill>
                  <bgColor theme="5" tint="0.39994506668294322"/>
                </patternFill>
              </fill>
            </x14:dxf>
          </x14:cfRule>
          <xm:sqref>S47:U48</xm:sqref>
        </x14:conditionalFormatting>
      </x14:conditionalFormattings>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D116"/>
  <sheetViews>
    <sheetView showGridLines="0" zoomScale="90" zoomScaleNormal="90" zoomScaleSheetLayoutView="100" zoomScalePageLayoutView="85" workbookViewId="0">
      <pane xSplit="11" ySplit="1" topLeftCell="L2" activePane="bottomRight" state="frozen"/>
      <selection activeCell="O2" sqref="O2:O49"/>
      <selection pane="topRight" activeCell="O2" sqref="O2:O49"/>
      <selection pane="bottomLeft" activeCell="O2" sqref="O2:O49"/>
      <selection pane="bottomRight" activeCell="H2" sqref="H2"/>
    </sheetView>
  </sheetViews>
  <sheetFormatPr baseColWidth="10" defaultColWidth="11.42578125" defaultRowHeight="12.75" x14ac:dyDescent="0.2"/>
  <cols>
    <col min="1" max="1" width="5.85546875" style="35" customWidth="1"/>
    <col min="2" max="2" width="5.42578125" style="37" customWidth="1"/>
    <col min="3" max="3" width="7.5703125" style="37" customWidth="1"/>
    <col min="4" max="5" width="12.140625" style="37" hidden="1" customWidth="1"/>
    <col min="6" max="6" width="12.140625" style="125" hidden="1" customWidth="1"/>
    <col min="7" max="7" width="12.140625" style="37" hidden="1" customWidth="1"/>
    <col min="8" max="8" width="19.28515625" style="37" customWidth="1"/>
    <col min="9" max="9" width="18.85546875" style="113" customWidth="1"/>
    <col min="10" max="10" width="27" style="38" customWidth="1"/>
    <col min="11" max="11" width="35" style="38" customWidth="1"/>
    <col min="12" max="12" width="19.7109375" style="263" hidden="1" customWidth="1"/>
    <col min="13" max="13" width="13.42578125" style="118" customWidth="1"/>
    <col min="14" max="14" width="15.28515625" style="118" customWidth="1"/>
    <col min="15" max="17" width="14.140625" style="33" customWidth="1"/>
    <col min="18" max="18" width="14.140625" style="33" customWidth="1" collapsed="1"/>
    <col min="19" max="20" width="14.140625" style="33" customWidth="1"/>
    <col min="21" max="21" width="14.140625" style="33" customWidth="1" collapsed="1"/>
    <col min="22" max="22" width="14.140625" style="33" customWidth="1"/>
    <col min="23" max="23" width="13.42578125" style="33" customWidth="1"/>
    <col min="24" max="24" width="14.42578125" style="33" customWidth="1"/>
    <col min="25" max="25" width="13.28515625" style="33" customWidth="1"/>
    <col min="26" max="26" width="13.85546875" style="33" customWidth="1"/>
    <col min="27" max="16384" width="11.42578125" style="33"/>
  </cols>
  <sheetData>
    <row r="1" spans="1:26" s="30" customFormat="1" ht="143.25" customHeight="1" x14ac:dyDescent="0.2">
      <c r="A1" s="366" t="s">
        <v>40</v>
      </c>
      <c r="B1" s="367" t="s">
        <v>1</v>
      </c>
      <c r="C1" s="367" t="s">
        <v>2</v>
      </c>
      <c r="D1" s="367" t="s">
        <v>380</v>
      </c>
      <c r="E1" s="367" t="s">
        <v>379</v>
      </c>
      <c r="F1" s="368" t="s">
        <v>382</v>
      </c>
      <c r="G1" s="367" t="s">
        <v>383</v>
      </c>
      <c r="H1" s="367" t="s">
        <v>0</v>
      </c>
      <c r="I1" s="367" t="s">
        <v>39</v>
      </c>
      <c r="J1" s="369" t="s">
        <v>26</v>
      </c>
      <c r="K1" s="370" t="s">
        <v>27</v>
      </c>
      <c r="L1" s="264" t="s">
        <v>625</v>
      </c>
      <c r="M1" s="162" t="s">
        <v>621</v>
      </c>
      <c r="N1" s="163" t="s">
        <v>620</v>
      </c>
      <c r="O1" s="244" t="s">
        <v>42</v>
      </c>
      <c r="P1" s="164" t="s">
        <v>43</v>
      </c>
      <c r="Q1" s="164" t="s">
        <v>44</v>
      </c>
      <c r="R1" s="164" t="s">
        <v>45</v>
      </c>
      <c r="S1" s="164" t="s">
        <v>46</v>
      </c>
      <c r="T1" s="164" t="s">
        <v>47</v>
      </c>
      <c r="U1" s="164" t="s">
        <v>49</v>
      </c>
      <c r="V1" s="260" t="s">
        <v>50</v>
      </c>
      <c r="W1" s="162" t="s">
        <v>623</v>
      </c>
      <c r="X1" s="163" t="s">
        <v>624</v>
      </c>
      <c r="Y1" s="244" t="s">
        <v>455</v>
      </c>
      <c r="Z1" s="163" t="s">
        <v>456</v>
      </c>
    </row>
    <row r="2" spans="1:26" s="120" customFormat="1" ht="151.5" customHeight="1" x14ac:dyDescent="0.2">
      <c r="A2" s="170">
        <v>1</v>
      </c>
      <c r="B2" s="371">
        <v>10</v>
      </c>
      <c r="C2" s="372">
        <v>1260000</v>
      </c>
      <c r="D2" s="372" t="s">
        <v>378</v>
      </c>
      <c r="E2" s="372">
        <v>7814300</v>
      </c>
      <c r="F2" s="373">
        <v>190000</v>
      </c>
      <c r="G2" s="372" t="s">
        <v>378</v>
      </c>
      <c r="H2" s="371" t="s">
        <v>396</v>
      </c>
      <c r="I2" s="374" t="str">
        <f>VLOOKUP(C2,Produkte!$A$1:$B$250,2,0)</f>
        <v>Brandschutz</v>
      </c>
      <c r="J2" s="374" t="s">
        <v>54</v>
      </c>
      <c r="K2" s="375" t="s">
        <v>55</v>
      </c>
      <c r="L2" s="265" t="s">
        <v>627</v>
      </c>
      <c r="M2" s="150">
        <f t="shared" ref="M2:M22" si="0">O2+Q2+S2+U2</f>
        <v>0</v>
      </c>
      <c r="N2" s="151">
        <f t="shared" ref="N2:N22" si="1">P2+R2+T2+V2</f>
        <v>3800000</v>
      </c>
      <c r="O2" s="149">
        <v>0</v>
      </c>
      <c r="P2" s="139">
        <v>800000</v>
      </c>
      <c r="Q2" s="149">
        <v>0</v>
      </c>
      <c r="R2" s="139">
        <v>1000000</v>
      </c>
      <c r="S2" s="149">
        <v>0</v>
      </c>
      <c r="T2" s="139">
        <v>1000000</v>
      </c>
      <c r="U2" s="149">
        <v>0</v>
      </c>
      <c r="V2" s="139">
        <v>1000000</v>
      </c>
      <c r="W2" s="178">
        <f>'Kat 2'!V44+'Kat 3'!O2-'Kat 3'!P2</f>
        <v>9494500</v>
      </c>
      <c r="X2" s="179">
        <f>'Kat 2'!W44+'Kat 3'!Q2-'Kat 3'!R2</f>
        <v>15144500</v>
      </c>
      <c r="Y2" s="161">
        <v>800000</v>
      </c>
      <c r="Z2" s="272">
        <v>1000000</v>
      </c>
    </row>
    <row r="3" spans="1:26" s="120" customFormat="1" ht="29.25" customHeight="1" x14ac:dyDescent="0.2">
      <c r="A3" s="141">
        <v>2</v>
      </c>
      <c r="B3" s="165" t="s">
        <v>418</v>
      </c>
      <c r="C3" s="182">
        <v>1140200</v>
      </c>
      <c r="D3" s="182"/>
      <c r="E3" s="133"/>
      <c r="F3" s="134"/>
      <c r="G3" s="182"/>
      <c r="H3" s="165" t="s">
        <v>685</v>
      </c>
      <c r="I3" s="168" t="str">
        <f>VLOOKUP(C3,Produkte!$A$1:$B$268,2,0)</f>
        <v>Liegenschaften</v>
      </c>
      <c r="J3" s="168" t="s">
        <v>613</v>
      </c>
      <c r="K3" s="169" t="s">
        <v>614</v>
      </c>
      <c r="L3" s="265" t="s">
        <v>626</v>
      </c>
      <c r="M3" s="150">
        <f t="shared" si="0"/>
        <v>15000000</v>
      </c>
      <c r="N3" s="151">
        <f t="shared" si="1"/>
        <v>29450000</v>
      </c>
      <c r="O3" s="149">
        <v>0</v>
      </c>
      <c r="P3" s="139">
        <v>700000</v>
      </c>
      <c r="Q3" s="149">
        <v>5000000</v>
      </c>
      <c r="R3" s="139">
        <v>10000000</v>
      </c>
      <c r="S3" s="149">
        <v>5000000</v>
      </c>
      <c r="T3" s="139">
        <v>15000000</v>
      </c>
      <c r="U3" s="149">
        <v>5000000</v>
      </c>
      <c r="V3" s="139">
        <v>3750000</v>
      </c>
      <c r="W3" s="178">
        <f>W2+O3-P3</f>
        <v>8794500</v>
      </c>
      <c r="X3" s="179">
        <f>X2+Q3-R3</f>
        <v>10144500</v>
      </c>
      <c r="Y3" s="161">
        <v>15000000</v>
      </c>
      <c r="Z3" s="272">
        <v>3750000</v>
      </c>
    </row>
    <row r="4" spans="1:26" s="120" customFormat="1" ht="33.75" customHeight="1" x14ac:dyDescent="0.2">
      <c r="A4" s="141">
        <v>3</v>
      </c>
      <c r="B4" s="165">
        <v>22</v>
      </c>
      <c r="C4" s="182">
        <v>5420100</v>
      </c>
      <c r="D4" s="182" t="s">
        <v>378</v>
      </c>
      <c r="E4" s="133">
        <v>7853200</v>
      </c>
      <c r="F4" s="134">
        <v>960032</v>
      </c>
      <c r="G4" s="182" t="s">
        <v>378</v>
      </c>
      <c r="H4" s="165" t="s">
        <v>686</v>
      </c>
      <c r="I4" s="168" t="str">
        <f>VLOOKUP(C4,Produkte!$A$1:$B$250,2,0)</f>
        <v>Kreisstraßen</v>
      </c>
      <c r="J4" s="168" t="s">
        <v>81</v>
      </c>
      <c r="K4" s="169" t="s">
        <v>503</v>
      </c>
      <c r="L4" s="265" t="s">
        <v>628</v>
      </c>
      <c r="M4" s="150">
        <f t="shared" si="0"/>
        <v>0</v>
      </c>
      <c r="N4" s="151">
        <f t="shared" si="1"/>
        <v>1100000</v>
      </c>
      <c r="O4" s="149">
        <v>0</v>
      </c>
      <c r="P4" s="139">
        <v>0</v>
      </c>
      <c r="Q4" s="149">
        <v>0</v>
      </c>
      <c r="R4" s="139">
        <v>100000</v>
      </c>
      <c r="S4" s="149">
        <v>0</v>
      </c>
      <c r="T4" s="139">
        <v>1000000</v>
      </c>
      <c r="U4" s="149">
        <v>0</v>
      </c>
      <c r="V4" s="139">
        <v>0</v>
      </c>
      <c r="W4" s="178">
        <f t="shared" ref="W4:W22" si="2">W3+O4-P4</f>
        <v>8794500</v>
      </c>
      <c r="X4" s="179">
        <f t="shared" ref="X4:X22" si="3">X3+Q4-R4</f>
        <v>10044500</v>
      </c>
      <c r="Y4" s="161">
        <v>0</v>
      </c>
      <c r="Z4" s="272">
        <v>0</v>
      </c>
    </row>
    <row r="5" spans="1:26" s="120" customFormat="1" ht="33.75" x14ac:dyDescent="0.2">
      <c r="A5" s="141">
        <v>4</v>
      </c>
      <c r="B5" s="165" t="s">
        <v>372</v>
      </c>
      <c r="C5" s="182">
        <v>2310104</v>
      </c>
      <c r="D5" s="182">
        <v>6814200</v>
      </c>
      <c r="E5" s="182">
        <v>7852200</v>
      </c>
      <c r="F5" s="166">
        <v>960000</v>
      </c>
      <c r="G5" s="182">
        <v>2331100</v>
      </c>
      <c r="H5" s="165" t="s">
        <v>425</v>
      </c>
      <c r="I5" s="168" t="str">
        <f>VLOOKUP(C5,Produkte!$A$1:$B$250,2,0)</f>
        <v>Regionales Berufliches Bildungszentrum Greifswald</v>
      </c>
      <c r="J5" s="168" t="s">
        <v>100</v>
      </c>
      <c r="K5" s="169" t="s">
        <v>101</v>
      </c>
      <c r="L5" s="265" t="s">
        <v>626</v>
      </c>
      <c r="M5" s="150">
        <f t="shared" si="0"/>
        <v>16000000</v>
      </c>
      <c r="N5" s="151">
        <f t="shared" si="1"/>
        <v>16500000</v>
      </c>
      <c r="O5" s="149">
        <v>0</v>
      </c>
      <c r="P5" s="139">
        <v>1000000</v>
      </c>
      <c r="Q5" s="149">
        <v>0</v>
      </c>
      <c r="R5" s="139">
        <v>1000000</v>
      </c>
      <c r="S5" s="149">
        <v>6600000</v>
      </c>
      <c r="T5" s="139">
        <v>4000000</v>
      </c>
      <c r="U5" s="149">
        <v>9400000</v>
      </c>
      <c r="V5" s="139">
        <v>10500000</v>
      </c>
      <c r="W5" s="178">
        <f t="shared" si="2"/>
        <v>7794500</v>
      </c>
      <c r="X5" s="179">
        <f t="shared" si="3"/>
        <v>9044500</v>
      </c>
      <c r="Y5" s="161">
        <v>4000000</v>
      </c>
      <c r="Z5" s="272">
        <v>10500000</v>
      </c>
    </row>
    <row r="6" spans="1:26" s="120" customFormat="1" ht="67.5" x14ac:dyDescent="0.2">
      <c r="A6" s="141">
        <v>5</v>
      </c>
      <c r="B6" s="165" t="s">
        <v>418</v>
      </c>
      <c r="C6" s="131">
        <v>1140200</v>
      </c>
      <c r="D6" s="131"/>
      <c r="E6" s="131"/>
      <c r="F6" s="166"/>
      <c r="G6" s="131"/>
      <c r="H6" s="165" t="s">
        <v>687</v>
      </c>
      <c r="I6" s="167" t="str">
        <f>VLOOKUP(C6,Produkte!$A$1:$B$250,2,0)</f>
        <v>Liegenschaften</v>
      </c>
      <c r="J6" s="168" t="s">
        <v>615</v>
      </c>
      <c r="K6" s="169" t="s">
        <v>595</v>
      </c>
      <c r="L6" s="267">
        <f>O6+Q6+S6+U6</f>
        <v>0</v>
      </c>
      <c r="M6" s="150">
        <f t="shared" si="0"/>
        <v>0</v>
      </c>
      <c r="N6" s="151">
        <f t="shared" si="1"/>
        <v>75000</v>
      </c>
      <c r="O6" s="149">
        <v>0</v>
      </c>
      <c r="P6" s="139">
        <v>75000</v>
      </c>
      <c r="Q6" s="149">
        <v>0</v>
      </c>
      <c r="R6" s="139">
        <v>0</v>
      </c>
      <c r="S6" s="149">
        <v>0</v>
      </c>
      <c r="T6" s="139">
        <v>0</v>
      </c>
      <c r="U6" s="149">
        <v>0</v>
      </c>
      <c r="V6" s="139">
        <v>0</v>
      </c>
      <c r="W6" s="178">
        <f t="shared" si="2"/>
        <v>7719500</v>
      </c>
      <c r="X6" s="179">
        <f t="shared" si="3"/>
        <v>9044500</v>
      </c>
      <c r="Y6" s="161">
        <v>0</v>
      </c>
      <c r="Z6" s="272">
        <v>0</v>
      </c>
    </row>
    <row r="7" spans="1:26" s="120" customFormat="1" ht="22.5" x14ac:dyDescent="0.2">
      <c r="A7" s="141">
        <v>6</v>
      </c>
      <c r="B7" s="165">
        <v>22</v>
      </c>
      <c r="C7" s="182">
        <v>5420100</v>
      </c>
      <c r="D7" s="182" t="s">
        <v>378</v>
      </c>
      <c r="E7" s="133">
        <v>7853200</v>
      </c>
      <c r="F7" s="134">
        <v>960000</v>
      </c>
      <c r="G7" s="182" t="s">
        <v>378</v>
      </c>
      <c r="H7" s="165" t="s">
        <v>688</v>
      </c>
      <c r="I7" s="168" t="str">
        <f>VLOOKUP(C7,Produkte!$A$1:$B$250,2,0)</f>
        <v>Kreisstraßen</v>
      </c>
      <c r="J7" s="168" t="s">
        <v>65</v>
      </c>
      <c r="K7" s="169" t="s">
        <v>465</v>
      </c>
      <c r="L7" s="265" t="s">
        <v>628</v>
      </c>
      <c r="M7" s="150">
        <f t="shared" si="0"/>
        <v>0</v>
      </c>
      <c r="N7" s="151">
        <f t="shared" si="1"/>
        <v>2150000</v>
      </c>
      <c r="O7" s="149">
        <v>0</v>
      </c>
      <c r="P7" s="139">
        <v>100000</v>
      </c>
      <c r="Q7" s="149">
        <v>0</v>
      </c>
      <c r="R7" s="139">
        <v>50000</v>
      </c>
      <c r="S7" s="149">
        <v>0</v>
      </c>
      <c r="T7" s="139">
        <v>2000000</v>
      </c>
      <c r="U7" s="149">
        <v>0</v>
      </c>
      <c r="V7" s="139">
        <v>0</v>
      </c>
      <c r="W7" s="178">
        <f t="shared" si="2"/>
        <v>7619500</v>
      </c>
      <c r="X7" s="179">
        <f t="shared" si="3"/>
        <v>8994500</v>
      </c>
      <c r="Y7" s="161">
        <v>0</v>
      </c>
      <c r="Z7" s="272">
        <v>0</v>
      </c>
    </row>
    <row r="8" spans="1:26" s="120" customFormat="1" ht="45" x14ac:dyDescent="0.2">
      <c r="A8" s="141">
        <v>7</v>
      </c>
      <c r="B8" s="165" t="s">
        <v>418</v>
      </c>
      <c r="C8" s="182">
        <v>1140200</v>
      </c>
      <c r="D8" s="182"/>
      <c r="E8" s="133"/>
      <c r="F8" s="134"/>
      <c r="G8" s="182"/>
      <c r="H8" s="165" t="s">
        <v>689</v>
      </c>
      <c r="I8" s="168" t="str">
        <f>VLOOKUP(C8,Produkte!$A$1:$B$268,2,0)</f>
        <v>Liegenschaften</v>
      </c>
      <c r="J8" s="168" t="s">
        <v>598</v>
      </c>
      <c r="K8" s="169" t="s">
        <v>599</v>
      </c>
      <c r="L8" s="265" t="s">
        <v>626</v>
      </c>
      <c r="M8" s="150">
        <f t="shared" si="0"/>
        <v>0</v>
      </c>
      <c r="N8" s="151">
        <f t="shared" si="1"/>
        <v>65000</v>
      </c>
      <c r="O8" s="149">
        <v>0</v>
      </c>
      <c r="P8" s="139">
        <v>65000</v>
      </c>
      <c r="Q8" s="149">
        <v>0</v>
      </c>
      <c r="R8" s="139">
        <v>0</v>
      </c>
      <c r="S8" s="149">
        <v>0</v>
      </c>
      <c r="T8" s="139">
        <v>0</v>
      </c>
      <c r="U8" s="149">
        <v>0</v>
      </c>
      <c r="V8" s="139">
        <v>0</v>
      </c>
      <c r="W8" s="178">
        <f t="shared" si="2"/>
        <v>7554500</v>
      </c>
      <c r="X8" s="179">
        <f t="shared" si="3"/>
        <v>8994500</v>
      </c>
      <c r="Y8" s="161">
        <v>0</v>
      </c>
      <c r="Z8" s="272">
        <v>0</v>
      </c>
    </row>
    <row r="9" spans="1:26" s="120" customFormat="1" ht="33.75" customHeight="1" x14ac:dyDescent="0.2">
      <c r="A9" s="141">
        <v>8</v>
      </c>
      <c r="B9" s="165">
        <v>22</v>
      </c>
      <c r="C9" s="182">
        <v>5420100</v>
      </c>
      <c r="D9" s="182" t="s">
        <v>378</v>
      </c>
      <c r="E9" s="133">
        <v>7853200</v>
      </c>
      <c r="F9" s="134">
        <v>960000</v>
      </c>
      <c r="G9" s="182" t="s">
        <v>378</v>
      </c>
      <c r="H9" s="165" t="s">
        <v>690</v>
      </c>
      <c r="I9" s="168" t="str">
        <f>VLOOKUP(C9,Produkte!$A$1:$B$250,2,0)</f>
        <v>Kreisstraßen</v>
      </c>
      <c r="J9" s="168" t="s">
        <v>31</v>
      </c>
      <c r="K9" s="169" t="s">
        <v>495</v>
      </c>
      <c r="L9" s="265" t="s">
        <v>628</v>
      </c>
      <c r="M9" s="150">
        <f t="shared" si="0"/>
        <v>0</v>
      </c>
      <c r="N9" s="151">
        <f t="shared" si="1"/>
        <v>1400000</v>
      </c>
      <c r="O9" s="149">
        <v>0</v>
      </c>
      <c r="P9" s="139">
        <v>150000</v>
      </c>
      <c r="Q9" s="149">
        <v>0</v>
      </c>
      <c r="R9" s="139">
        <v>50000</v>
      </c>
      <c r="S9" s="149">
        <v>0</v>
      </c>
      <c r="T9" s="139">
        <v>1200000</v>
      </c>
      <c r="U9" s="149">
        <v>0</v>
      </c>
      <c r="V9" s="139">
        <v>0</v>
      </c>
      <c r="W9" s="178">
        <f t="shared" si="2"/>
        <v>7404500</v>
      </c>
      <c r="X9" s="179">
        <f t="shared" si="3"/>
        <v>8944500</v>
      </c>
      <c r="Y9" s="161">
        <v>0</v>
      </c>
      <c r="Z9" s="272">
        <v>0</v>
      </c>
    </row>
    <row r="10" spans="1:26" s="120" customFormat="1" ht="159.75" customHeight="1" x14ac:dyDescent="0.2">
      <c r="A10" s="141">
        <v>9</v>
      </c>
      <c r="B10" s="165" t="s">
        <v>418</v>
      </c>
      <c r="C10" s="182">
        <v>1140200</v>
      </c>
      <c r="D10" s="182"/>
      <c r="E10" s="133"/>
      <c r="F10" s="134"/>
      <c r="G10" s="182"/>
      <c r="H10" s="165" t="s">
        <v>692</v>
      </c>
      <c r="I10" s="168" t="str">
        <f>VLOOKUP(C10,Produkte!$A$1:$B$268,2,0)</f>
        <v>Liegenschaften</v>
      </c>
      <c r="J10" s="168" t="s">
        <v>596</v>
      </c>
      <c r="K10" s="169" t="s">
        <v>597</v>
      </c>
      <c r="L10" s="265" t="s">
        <v>626</v>
      </c>
      <c r="M10" s="150">
        <f t="shared" si="0"/>
        <v>0</v>
      </c>
      <c r="N10" s="151">
        <f t="shared" si="1"/>
        <v>95000</v>
      </c>
      <c r="O10" s="149">
        <v>0</v>
      </c>
      <c r="P10" s="139">
        <v>95000</v>
      </c>
      <c r="Q10" s="149">
        <v>0</v>
      </c>
      <c r="R10" s="139">
        <v>0</v>
      </c>
      <c r="S10" s="149">
        <v>0</v>
      </c>
      <c r="T10" s="139">
        <v>0</v>
      </c>
      <c r="U10" s="149">
        <v>0</v>
      </c>
      <c r="V10" s="139">
        <v>0</v>
      </c>
      <c r="W10" s="178">
        <f t="shared" si="2"/>
        <v>7309500</v>
      </c>
      <c r="X10" s="179">
        <f t="shared" si="3"/>
        <v>8944500</v>
      </c>
      <c r="Y10" s="161">
        <v>0</v>
      </c>
      <c r="Z10" s="272">
        <v>0</v>
      </c>
    </row>
    <row r="11" spans="1:26" s="120" customFormat="1" ht="25.5" customHeight="1" x14ac:dyDescent="0.2">
      <c r="A11" s="141">
        <v>10</v>
      </c>
      <c r="B11" s="165" t="s">
        <v>418</v>
      </c>
      <c r="C11" s="182">
        <v>1140200</v>
      </c>
      <c r="D11" s="182"/>
      <c r="E11" s="133"/>
      <c r="F11" s="134"/>
      <c r="G11" s="182"/>
      <c r="H11" s="165" t="s">
        <v>693</v>
      </c>
      <c r="I11" s="168" t="str">
        <f>VLOOKUP(C11,Produkte!$A$1:$B$268,2,0)</f>
        <v>Liegenschaften</v>
      </c>
      <c r="J11" s="168" t="s">
        <v>610</v>
      </c>
      <c r="K11" s="169" t="s">
        <v>611</v>
      </c>
      <c r="L11" s="265" t="s">
        <v>626</v>
      </c>
      <c r="M11" s="150">
        <f t="shared" si="0"/>
        <v>1200000</v>
      </c>
      <c r="N11" s="151">
        <f t="shared" si="1"/>
        <v>2150000</v>
      </c>
      <c r="O11" s="149">
        <v>0</v>
      </c>
      <c r="P11" s="139">
        <v>50000</v>
      </c>
      <c r="Q11" s="149">
        <v>0</v>
      </c>
      <c r="R11" s="139">
        <v>100000</v>
      </c>
      <c r="S11" s="149">
        <v>600000</v>
      </c>
      <c r="T11" s="139">
        <v>1000000</v>
      </c>
      <c r="U11" s="149">
        <v>600000</v>
      </c>
      <c r="V11" s="139">
        <v>1000000</v>
      </c>
      <c r="W11" s="178">
        <f t="shared" si="2"/>
        <v>7259500</v>
      </c>
      <c r="X11" s="179">
        <f t="shared" si="3"/>
        <v>8844500</v>
      </c>
      <c r="Y11" s="161">
        <v>0</v>
      </c>
      <c r="Z11" s="272">
        <v>0</v>
      </c>
    </row>
    <row r="12" spans="1:26" s="120" customFormat="1" ht="70.5" customHeight="1" x14ac:dyDescent="0.2">
      <c r="A12" s="141">
        <v>11</v>
      </c>
      <c r="B12" s="165" t="s">
        <v>372</v>
      </c>
      <c r="C12" s="182">
        <v>2310103</v>
      </c>
      <c r="D12" s="182"/>
      <c r="E12" s="133"/>
      <c r="F12" s="134"/>
      <c r="G12" s="182"/>
      <c r="H12" s="165" t="s">
        <v>431</v>
      </c>
      <c r="I12" s="168" t="str">
        <f>VLOOKUP(C12,Produkte!$A$1:$B$250,2,0)</f>
        <v>Regionales Berufliches Bildungszentrum Wolgast - Torgelow - Standort Wolgast</v>
      </c>
      <c r="J12" s="168" t="s">
        <v>682</v>
      </c>
      <c r="K12" s="169" t="s">
        <v>683</v>
      </c>
      <c r="L12" s="265" t="s">
        <v>626</v>
      </c>
      <c r="M12" s="150">
        <f t="shared" si="0"/>
        <v>1500000</v>
      </c>
      <c r="N12" s="151">
        <f t="shared" si="1"/>
        <v>2200000</v>
      </c>
      <c r="O12" s="149">
        <v>0</v>
      </c>
      <c r="P12" s="139">
        <v>150000</v>
      </c>
      <c r="Q12" s="149">
        <v>0</v>
      </c>
      <c r="R12" s="139">
        <v>150000</v>
      </c>
      <c r="S12" s="149">
        <v>1500000</v>
      </c>
      <c r="T12" s="139">
        <v>1900000</v>
      </c>
      <c r="U12" s="149">
        <v>0</v>
      </c>
      <c r="V12" s="139">
        <v>0</v>
      </c>
      <c r="W12" s="178">
        <f t="shared" si="2"/>
        <v>7109500</v>
      </c>
      <c r="X12" s="179">
        <f t="shared" si="3"/>
        <v>8694500</v>
      </c>
      <c r="Y12" s="161">
        <v>0</v>
      </c>
      <c r="Z12" s="272">
        <v>0</v>
      </c>
    </row>
    <row r="13" spans="1:26" s="120" customFormat="1" ht="168" customHeight="1" x14ac:dyDescent="0.2">
      <c r="A13" s="141">
        <v>12</v>
      </c>
      <c r="B13" s="165">
        <v>10</v>
      </c>
      <c r="C13" s="182">
        <v>1280100</v>
      </c>
      <c r="D13" s="182" t="s">
        <v>378</v>
      </c>
      <c r="E13" s="182">
        <v>7856100</v>
      </c>
      <c r="F13" s="166">
        <v>710000</v>
      </c>
      <c r="G13" s="182" t="s">
        <v>378</v>
      </c>
      <c r="H13" s="165" t="s">
        <v>691</v>
      </c>
      <c r="I13" s="168" t="str">
        <f>VLOOKUP(C13,Produkte!$A$1:$B$250,2,0)</f>
        <v>Zivil- und Katastrophenschutz</v>
      </c>
      <c r="J13" s="168" t="s">
        <v>56</v>
      </c>
      <c r="K13" s="169" t="s">
        <v>432</v>
      </c>
      <c r="L13" s="265" t="s">
        <v>627</v>
      </c>
      <c r="M13" s="150">
        <f t="shared" si="0"/>
        <v>0</v>
      </c>
      <c r="N13" s="151">
        <f t="shared" si="1"/>
        <v>1400000</v>
      </c>
      <c r="O13" s="149">
        <v>0</v>
      </c>
      <c r="P13" s="139">
        <v>400000</v>
      </c>
      <c r="Q13" s="149">
        <v>0</v>
      </c>
      <c r="R13" s="139">
        <v>400000</v>
      </c>
      <c r="S13" s="149">
        <v>0</v>
      </c>
      <c r="T13" s="139">
        <v>300000</v>
      </c>
      <c r="U13" s="149">
        <v>0</v>
      </c>
      <c r="V13" s="139">
        <v>300000</v>
      </c>
      <c r="W13" s="178">
        <f t="shared" si="2"/>
        <v>6709500</v>
      </c>
      <c r="X13" s="179">
        <f t="shared" si="3"/>
        <v>8294500</v>
      </c>
      <c r="Y13" s="161">
        <v>0</v>
      </c>
      <c r="Z13" s="272">
        <v>0</v>
      </c>
    </row>
    <row r="14" spans="1:26" s="120" customFormat="1" ht="33.75" customHeight="1" x14ac:dyDescent="0.2">
      <c r="A14" s="141">
        <v>13</v>
      </c>
      <c r="B14" s="165" t="s">
        <v>418</v>
      </c>
      <c r="C14" s="182">
        <v>5420100</v>
      </c>
      <c r="D14" s="182"/>
      <c r="E14" s="133"/>
      <c r="F14" s="134"/>
      <c r="G14" s="182"/>
      <c r="H14" s="165" t="s">
        <v>679</v>
      </c>
      <c r="I14" s="168" t="str">
        <f>VLOOKUP(C14,Produkte!$A$1:$B$250,2,0)</f>
        <v>Kreisstraßen</v>
      </c>
      <c r="J14" s="168" t="s">
        <v>630</v>
      </c>
      <c r="K14" s="169" t="s">
        <v>638</v>
      </c>
      <c r="L14" s="265"/>
      <c r="M14" s="150">
        <f t="shared" si="0"/>
        <v>0</v>
      </c>
      <c r="N14" s="151">
        <f t="shared" si="1"/>
        <v>2600000</v>
      </c>
      <c r="O14" s="149">
        <v>0</v>
      </c>
      <c r="P14" s="139">
        <v>100000</v>
      </c>
      <c r="Q14" s="149">
        <v>0</v>
      </c>
      <c r="R14" s="139">
        <v>50000</v>
      </c>
      <c r="S14" s="149">
        <v>0</v>
      </c>
      <c r="T14" s="139">
        <v>50000</v>
      </c>
      <c r="U14" s="149">
        <v>0</v>
      </c>
      <c r="V14" s="139">
        <v>2400000</v>
      </c>
      <c r="W14" s="178">
        <f t="shared" si="2"/>
        <v>6609500</v>
      </c>
      <c r="X14" s="179">
        <f t="shared" si="3"/>
        <v>8244500</v>
      </c>
      <c r="Y14" s="161">
        <v>0</v>
      </c>
      <c r="Z14" s="272">
        <v>0</v>
      </c>
    </row>
    <row r="15" spans="1:26" s="120" customFormat="1" ht="22.5" x14ac:dyDescent="0.2">
      <c r="A15" s="141">
        <v>14</v>
      </c>
      <c r="B15" s="165">
        <v>22</v>
      </c>
      <c r="C15" s="182">
        <v>5420100</v>
      </c>
      <c r="D15" s="182" t="s">
        <v>378</v>
      </c>
      <c r="E15" s="133">
        <v>7853200</v>
      </c>
      <c r="F15" s="134">
        <v>960032</v>
      </c>
      <c r="G15" s="182" t="s">
        <v>378</v>
      </c>
      <c r="H15" s="165" t="s">
        <v>395</v>
      </c>
      <c r="I15" s="168" t="str">
        <f>VLOOKUP(C15,Produkte!$A$1:$B$250,2,0)</f>
        <v>Kreisstraßen</v>
      </c>
      <c r="J15" s="168" t="s">
        <v>30</v>
      </c>
      <c r="K15" s="169" t="s">
        <v>108</v>
      </c>
      <c r="L15" s="265" t="s">
        <v>628</v>
      </c>
      <c r="M15" s="150">
        <f t="shared" si="0"/>
        <v>0</v>
      </c>
      <c r="N15" s="151">
        <f t="shared" si="1"/>
        <v>1200000</v>
      </c>
      <c r="O15" s="149">
        <v>0</v>
      </c>
      <c r="P15" s="139">
        <v>300000</v>
      </c>
      <c r="Q15" s="149">
        <v>0</v>
      </c>
      <c r="R15" s="139">
        <v>300000</v>
      </c>
      <c r="S15" s="149">
        <v>0</v>
      </c>
      <c r="T15" s="139">
        <v>300000</v>
      </c>
      <c r="U15" s="149">
        <v>0</v>
      </c>
      <c r="V15" s="139">
        <v>300000</v>
      </c>
      <c r="W15" s="178">
        <f t="shared" si="2"/>
        <v>6309500</v>
      </c>
      <c r="X15" s="179">
        <f t="shared" si="3"/>
        <v>7944500</v>
      </c>
      <c r="Y15" s="161">
        <v>100000</v>
      </c>
      <c r="Z15" s="272">
        <v>0</v>
      </c>
    </row>
    <row r="16" spans="1:26" s="120" customFormat="1" ht="45" x14ac:dyDescent="0.2">
      <c r="A16" s="141">
        <v>15</v>
      </c>
      <c r="B16" s="165">
        <v>22</v>
      </c>
      <c r="C16" s="182">
        <v>5420100</v>
      </c>
      <c r="D16" s="182" t="s">
        <v>378</v>
      </c>
      <c r="E16" s="133">
        <v>7853200</v>
      </c>
      <c r="F16" s="134">
        <v>960000</v>
      </c>
      <c r="G16" s="182" t="s">
        <v>378</v>
      </c>
      <c r="H16" s="165"/>
      <c r="I16" s="168" t="str">
        <f>VLOOKUP(C16,Produkte!$A$1:$B$250,2,0)</f>
        <v>Kreisstraßen</v>
      </c>
      <c r="J16" s="168" t="s">
        <v>90</v>
      </c>
      <c r="K16" s="169" t="s">
        <v>486</v>
      </c>
      <c r="L16" s="265" t="s">
        <v>628</v>
      </c>
      <c r="M16" s="150">
        <f t="shared" si="0"/>
        <v>0</v>
      </c>
      <c r="N16" s="151">
        <f t="shared" si="1"/>
        <v>690000</v>
      </c>
      <c r="O16" s="149">
        <v>0</v>
      </c>
      <c r="P16" s="139">
        <v>0</v>
      </c>
      <c r="Q16" s="149">
        <v>0</v>
      </c>
      <c r="R16" s="139">
        <v>60000</v>
      </c>
      <c r="S16" s="149">
        <v>0</v>
      </c>
      <c r="T16" s="139">
        <v>630000</v>
      </c>
      <c r="U16" s="149">
        <v>0</v>
      </c>
      <c r="V16" s="139">
        <v>0</v>
      </c>
      <c r="W16" s="178">
        <f t="shared" si="2"/>
        <v>6309500</v>
      </c>
      <c r="X16" s="179">
        <f t="shared" si="3"/>
        <v>7884500</v>
      </c>
      <c r="Y16" s="161">
        <v>0</v>
      </c>
      <c r="Z16" s="272">
        <v>0</v>
      </c>
    </row>
    <row r="17" spans="1:82" s="120" customFormat="1" ht="33.75" x14ac:dyDescent="0.2">
      <c r="A17" s="141">
        <v>16</v>
      </c>
      <c r="B17" s="165">
        <v>22</v>
      </c>
      <c r="C17" s="182">
        <v>5420100</v>
      </c>
      <c r="D17" s="182">
        <v>6853100</v>
      </c>
      <c r="E17" s="133">
        <v>7853100</v>
      </c>
      <c r="F17" s="134">
        <v>910000</v>
      </c>
      <c r="G17" s="182">
        <v>4611201</v>
      </c>
      <c r="H17" s="165" t="s">
        <v>394</v>
      </c>
      <c r="I17" s="168" t="str">
        <f>VLOOKUP(C17,Produkte!$A$1:$B$250,2,0)</f>
        <v>Kreisstraßen</v>
      </c>
      <c r="J17" s="168" t="s">
        <v>62</v>
      </c>
      <c r="K17" s="169" t="s">
        <v>109</v>
      </c>
      <c r="L17" s="265" t="s">
        <v>628</v>
      </c>
      <c r="M17" s="150">
        <f t="shared" si="0"/>
        <v>2000</v>
      </c>
      <c r="N17" s="151">
        <f t="shared" si="1"/>
        <v>710000</v>
      </c>
      <c r="O17" s="149">
        <v>500</v>
      </c>
      <c r="P17" s="139">
        <v>200000</v>
      </c>
      <c r="Q17" s="149">
        <v>500</v>
      </c>
      <c r="R17" s="139">
        <v>170000</v>
      </c>
      <c r="S17" s="149">
        <v>500</v>
      </c>
      <c r="T17" s="139">
        <v>170000</v>
      </c>
      <c r="U17" s="149">
        <v>500</v>
      </c>
      <c r="V17" s="139">
        <v>170000</v>
      </c>
      <c r="W17" s="285">
        <f t="shared" si="2"/>
        <v>6110000</v>
      </c>
      <c r="X17" s="286">
        <f t="shared" si="3"/>
        <v>7715000</v>
      </c>
      <c r="Y17" s="161">
        <v>100000</v>
      </c>
      <c r="Z17" s="272">
        <v>0</v>
      </c>
    </row>
    <row r="18" spans="1:82" s="120" customFormat="1" ht="67.5" x14ac:dyDescent="0.2">
      <c r="A18" s="141">
        <v>17</v>
      </c>
      <c r="B18" s="165">
        <v>10</v>
      </c>
      <c r="C18" s="182">
        <v>1260103</v>
      </c>
      <c r="D18" s="182" t="s">
        <v>378</v>
      </c>
      <c r="E18" s="182">
        <v>7856100</v>
      </c>
      <c r="F18" s="166">
        <v>910000</v>
      </c>
      <c r="G18" s="182" t="s">
        <v>378</v>
      </c>
      <c r="H18" s="165" t="s">
        <v>407</v>
      </c>
      <c r="I18" s="168" t="str">
        <f>VLOOKUP(C18,Produkte!$A$1:$B$250,2,0)</f>
        <v>Feuerwehrtechnische Zentralen</v>
      </c>
      <c r="J18" s="168" t="s">
        <v>61</v>
      </c>
      <c r="K18" s="169" t="s">
        <v>442</v>
      </c>
      <c r="L18" s="265" t="s">
        <v>627</v>
      </c>
      <c r="M18" s="150">
        <f t="shared" si="0"/>
        <v>0</v>
      </c>
      <c r="N18" s="151">
        <f t="shared" si="1"/>
        <v>600000</v>
      </c>
      <c r="O18" s="149">
        <v>0</v>
      </c>
      <c r="P18" s="139">
        <v>0</v>
      </c>
      <c r="Q18" s="149">
        <v>0</v>
      </c>
      <c r="R18" s="139">
        <v>200000</v>
      </c>
      <c r="S18" s="149">
        <v>0</v>
      </c>
      <c r="T18" s="139">
        <v>0</v>
      </c>
      <c r="U18" s="149">
        <v>0</v>
      </c>
      <c r="V18" s="139">
        <v>400000</v>
      </c>
      <c r="W18" s="178">
        <f t="shared" si="2"/>
        <v>6110000</v>
      </c>
      <c r="X18" s="179">
        <f t="shared" si="3"/>
        <v>7515000</v>
      </c>
      <c r="Y18" s="161">
        <v>0</v>
      </c>
      <c r="Z18" s="272">
        <v>0</v>
      </c>
    </row>
    <row r="19" spans="1:82" s="120" customFormat="1" ht="33.75" x14ac:dyDescent="0.2">
      <c r="A19" s="141">
        <v>18</v>
      </c>
      <c r="B19" s="307">
        <v>10</v>
      </c>
      <c r="C19" s="308">
        <v>1260103</v>
      </c>
      <c r="D19" s="308">
        <v>6814200</v>
      </c>
      <c r="E19" s="308">
        <v>7852200</v>
      </c>
      <c r="F19" s="322">
        <v>960022</v>
      </c>
      <c r="G19" s="308">
        <v>2331100</v>
      </c>
      <c r="H19" s="307" t="s">
        <v>424</v>
      </c>
      <c r="I19" s="310" t="str">
        <f>VLOOKUP(C19,Produkte!$A$1:$B$250,2,0)</f>
        <v>Feuerwehrtechnische Zentralen</v>
      </c>
      <c r="J19" s="310" t="s">
        <v>32</v>
      </c>
      <c r="K19" s="311" t="s">
        <v>111</v>
      </c>
      <c r="L19" s="312" t="s">
        <v>626</v>
      </c>
      <c r="M19" s="313">
        <f t="shared" si="0"/>
        <v>8600000</v>
      </c>
      <c r="N19" s="314">
        <f t="shared" si="1"/>
        <v>11000000</v>
      </c>
      <c r="O19" s="149">
        <v>300000</v>
      </c>
      <c r="P19" s="139">
        <v>500000</v>
      </c>
      <c r="Q19" s="149">
        <v>300000</v>
      </c>
      <c r="R19" s="139">
        <v>500000</v>
      </c>
      <c r="S19" s="149">
        <v>4000000</v>
      </c>
      <c r="T19" s="139">
        <v>5000000</v>
      </c>
      <c r="U19" s="149">
        <v>4000000</v>
      </c>
      <c r="V19" s="139">
        <v>5000000</v>
      </c>
      <c r="W19" s="315">
        <f t="shared" si="2"/>
        <v>5910000</v>
      </c>
      <c r="X19" s="316">
        <f t="shared" si="3"/>
        <v>7315000</v>
      </c>
      <c r="Y19" s="161">
        <v>5000000</v>
      </c>
      <c r="Z19" s="272">
        <v>0</v>
      </c>
    </row>
    <row r="20" spans="1:82" s="120" customFormat="1" ht="22.5" x14ac:dyDescent="0.2">
      <c r="A20" s="141">
        <v>19</v>
      </c>
      <c r="B20" s="319" t="s">
        <v>418</v>
      </c>
      <c r="C20" s="320">
        <v>1140200</v>
      </c>
      <c r="D20" s="320"/>
      <c r="E20" s="320"/>
      <c r="F20" s="309"/>
      <c r="G20" s="320"/>
      <c r="H20" s="319" t="s">
        <v>694</v>
      </c>
      <c r="I20" s="323" t="str">
        <f>VLOOKUP(C20,Produkte!$A$1:$B$250,2,0)</f>
        <v>Liegenschaften</v>
      </c>
      <c r="J20" s="323" t="s">
        <v>642</v>
      </c>
      <c r="K20" s="324" t="s">
        <v>643</v>
      </c>
      <c r="L20" s="312"/>
      <c r="M20" s="313">
        <f t="shared" si="0"/>
        <v>0</v>
      </c>
      <c r="N20" s="314">
        <f t="shared" si="1"/>
        <v>3500000</v>
      </c>
      <c r="O20" s="149">
        <v>0</v>
      </c>
      <c r="P20" s="139">
        <v>500000</v>
      </c>
      <c r="Q20" s="149">
        <v>0</v>
      </c>
      <c r="R20" s="139">
        <v>1500000</v>
      </c>
      <c r="S20" s="149">
        <v>0</v>
      </c>
      <c r="T20" s="139">
        <v>1500000</v>
      </c>
      <c r="U20" s="149">
        <v>0</v>
      </c>
      <c r="V20" s="139">
        <v>0</v>
      </c>
      <c r="W20" s="315">
        <f t="shared" si="2"/>
        <v>5410000</v>
      </c>
      <c r="X20" s="316">
        <f t="shared" si="3"/>
        <v>5815000</v>
      </c>
      <c r="Y20" s="161">
        <v>0</v>
      </c>
      <c r="Z20" s="272">
        <v>0</v>
      </c>
    </row>
    <row r="21" spans="1:82" s="120" customFormat="1" ht="45" x14ac:dyDescent="0.2">
      <c r="A21" s="141">
        <v>20</v>
      </c>
      <c r="B21" s="307">
        <v>22</v>
      </c>
      <c r="C21" s="308">
        <v>5420200</v>
      </c>
      <c r="D21" s="308" t="s">
        <v>378</v>
      </c>
      <c r="E21" s="308">
        <v>7856100</v>
      </c>
      <c r="F21" s="322">
        <v>710000</v>
      </c>
      <c r="G21" s="308" t="s">
        <v>378</v>
      </c>
      <c r="H21" s="307" t="s">
        <v>663</v>
      </c>
      <c r="I21" s="310" t="str">
        <f>VLOOKUP(C21,Produkte!$A$1:$B$250,2,0)</f>
        <v>Kreisstraßenmeisterei</v>
      </c>
      <c r="J21" s="310" t="s">
        <v>445</v>
      </c>
      <c r="K21" s="311" t="s">
        <v>448</v>
      </c>
      <c r="L21" s="312" t="s">
        <v>626</v>
      </c>
      <c r="M21" s="313">
        <f t="shared" si="0"/>
        <v>0</v>
      </c>
      <c r="N21" s="314">
        <f t="shared" si="1"/>
        <v>650000</v>
      </c>
      <c r="O21" s="149">
        <v>0</v>
      </c>
      <c r="P21" s="139">
        <v>290000</v>
      </c>
      <c r="Q21" s="149">
        <v>0</v>
      </c>
      <c r="R21" s="139">
        <v>60000</v>
      </c>
      <c r="S21" s="149">
        <v>0</v>
      </c>
      <c r="T21" s="139">
        <v>230000</v>
      </c>
      <c r="U21" s="149">
        <v>0</v>
      </c>
      <c r="V21" s="139">
        <v>70000</v>
      </c>
      <c r="W21" s="315">
        <f t="shared" si="2"/>
        <v>5120000</v>
      </c>
      <c r="X21" s="316">
        <f t="shared" si="3"/>
        <v>5755000</v>
      </c>
      <c r="Y21" s="161">
        <v>0</v>
      </c>
      <c r="Z21" s="272">
        <v>0</v>
      </c>
    </row>
    <row r="22" spans="1:82" s="120" customFormat="1" ht="23.25" thickBot="1" x14ac:dyDescent="0.25">
      <c r="A22" s="325">
        <v>21</v>
      </c>
      <c r="B22" s="307" t="s">
        <v>418</v>
      </c>
      <c r="C22" s="308">
        <v>1140200</v>
      </c>
      <c r="D22" s="308"/>
      <c r="E22" s="320"/>
      <c r="F22" s="309"/>
      <c r="G22" s="308"/>
      <c r="H22" s="307" t="s">
        <v>695</v>
      </c>
      <c r="I22" s="310" t="str">
        <f>VLOOKUP(C22,Produkte!$A$1:$B$268,2,0)</f>
        <v>Liegenschaften</v>
      </c>
      <c r="J22" s="310" t="s">
        <v>631</v>
      </c>
      <c r="K22" s="311" t="s">
        <v>632</v>
      </c>
      <c r="L22" s="312"/>
      <c r="M22" s="313">
        <f t="shared" si="0"/>
        <v>0</v>
      </c>
      <c r="N22" s="314">
        <f t="shared" si="1"/>
        <v>150000</v>
      </c>
      <c r="O22" s="149">
        <v>0</v>
      </c>
      <c r="P22" s="139">
        <v>150000</v>
      </c>
      <c r="Q22" s="149">
        <v>0</v>
      </c>
      <c r="R22" s="139">
        <v>0</v>
      </c>
      <c r="S22" s="149">
        <v>0</v>
      </c>
      <c r="T22" s="139">
        <v>0</v>
      </c>
      <c r="U22" s="149">
        <v>0</v>
      </c>
      <c r="V22" s="139">
        <v>0</v>
      </c>
      <c r="W22" s="315">
        <f t="shared" si="2"/>
        <v>4970000</v>
      </c>
      <c r="X22" s="316">
        <f t="shared" si="3"/>
        <v>5755000</v>
      </c>
      <c r="Y22" s="161">
        <v>0</v>
      </c>
      <c r="Z22" s="272">
        <v>0</v>
      </c>
    </row>
    <row r="23" spans="1:82" s="331" customFormat="1" ht="21" customHeight="1" thickTop="1" thickBot="1" x14ac:dyDescent="0.25">
      <c r="A23" s="437" t="s">
        <v>699</v>
      </c>
      <c r="B23" s="438"/>
      <c r="C23" s="438"/>
      <c r="D23" s="438"/>
      <c r="E23" s="438"/>
      <c r="F23" s="438"/>
      <c r="G23" s="438"/>
      <c r="H23" s="438"/>
      <c r="I23" s="438"/>
      <c r="J23" s="438"/>
      <c r="K23" s="439"/>
      <c r="L23" s="328"/>
      <c r="M23" s="326">
        <f>SUM(M2:M22)</f>
        <v>42302000</v>
      </c>
      <c r="N23" s="327">
        <f>SUM(N2:N22)</f>
        <v>81485000</v>
      </c>
      <c r="O23" s="329">
        <f>SUM(O2:O22)</f>
        <v>300500</v>
      </c>
      <c r="P23" s="329">
        <f t="shared" ref="P23:S23" si="4">SUM(P2:P22)</f>
        <v>5625000</v>
      </c>
      <c r="Q23" s="329">
        <f t="shared" si="4"/>
        <v>5300500</v>
      </c>
      <c r="R23" s="329">
        <f t="shared" si="4"/>
        <v>15690000</v>
      </c>
      <c r="S23" s="329">
        <f t="shared" si="4"/>
        <v>17700500</v>
      </c>
      <c r="T23" s="329">
        <f>SUM(T2:T22)</f>
        <v>35280000</v>
      </c>
      <c r="U23" s="329">
        <f t="shared" ref="U23" si="5">SUM(U2:U22)</f>
        <v>19000500</v>
      </c>
      <c r="V23" s="329">
        <f t="shared" ref="V23:Z23" si="6">SUM(V2:V22)</f>
        <v>24890000</v>
      </c>
      <c r="W23" s="329">
        <v>0</v>
      </c>
      <c r="X23" s="329">
        <v>0</v>
      </c>
      <c r="Y23" s="329">
        <f t="shared" si="6"/>
        <v>25000000</v>
      </c>
      <c r="Z23" s="327">
        <f t="shared" si="6"/>
        <v>15250000</v>
      </c>
      <c r="AA23" s="120"/>
      <c r="AB23" s="400"/>
      <c r="AC23" s="400"/>
      <c r="AD23" s="400"/>
      <c r="AE23" s="400"/>
      <c r="AF23" s="400"/>
      <c r="AG23" s="400"/>
      <c r="AH23" s="400"/>
      <c r="AI23" s="400"/>
      <c r="AJ23" s="400"/>
      <c r="AK23" s="400"/>
      <c r="AL23" s="400"/>
      <c r="AM23" s="400"/>
      <c r="AN23" s="400"/>
      <c r="AO23" s="400"/>
      <c r="AP23" s="400"/>
      <c r="AQ23" s="400"/>
      <c r="AR23" s="400"/>
      <c r="AS23" s="400"/>
      <c r="AT23" s="400"/>
      <c r="AU23" s="400"/>
      <c r="AV23" s="400"/>
      <c r="AW23" s="400"/>
      <c r="AX23" s="400"/>
      <c r="AY23" s="400"/>
      <c r="AZ23" s="400"/>
      <c r="BA23" s="400"/>
      <c r="BB23" s="400"/>
      <c r="BC23" s="400"/>
      <c r="BD23" s="400"/>
      <c r="BE23" s="400"/>
      <c r="BF23" s="400"/>
      <c r="BG23" s="400"/>
      <c r="BH23" s="400"/>
      <c r="BI23" s="400"/>
      <c r="BJ23" s="400"/>
      <c r="BK23" s="400"/>
      <c r="BL23" s="400"/>
      <c r="BM23" s="400"/>
      <c r="BN23" s="400"/>
      <c r="BO23" s="400"/>
      <c r="BP23" s="400"/>
      <c r="BQ23" s="400"/>
      <c r="BR23" s="400"/>
      <c r="BS23" s="400"/>
      <c r="BT23" s="400"/>
      <c r="BU23" s="400"/>
      <c r="BV23" s="400"/>
      <c r="BW23" s="400"/>
      <c r="BX23" s="400"/>
      <c r="BY23" s="400"/>
      <c r="BZ23" s="400"/>
      <c r="CA23" s="400"/>
      <c r="CB23" s="400"/>
      <c r="CC23" s="400"/>
      <c r="CD23" s="399"/>
    </row>
    <row r="24" spans="1:82" s="120" customFormat="1" ht="168.75" customHeight="1" thickTop="1" x14ac:dyDescent="0.2">
      <c r="A24" s="287">
        <v>22</v>
      </c>
      <c r="B24" s="307" t="s">
        <v>433</v>
      </c>
      <c r="C24" s="308">
        <v>1280100</v>
      </c>
      <c r="D24" s="308"/>
      <c r="E24" s="320"/>
      <c r="F24" s="309"/>
      <c r="G24" s="308"/>
      <c r="H24" s="418" t="s">
        <v>701</v>
      </c>
      <c r="I24" s="310" t="str">
        <f>VLOOKUP(C24,Produkte!$A$1:$B$250,2,0)</f>
        <v>Zivil- und Katastrophenschutz</v>
      </c>
      <c r="J24" s="310" t="s">
        <v>434</v>
      </c>
      <c r="K24" s="311" t="s">
        <v>435</v>
      </c>
      <c r="L24" s="312" t="s">
        <v>627</v>
      </c>
      <c r="M24" s="313">
        <f t="shared" ref="M24:M48" si="7">O24+Q24+S24+U24</f>
        <v>87500</v>
      </c>
      <c r="N24" s="314">
        <f t="shared" ref="N24:N48" si="8">P24+R24+T24+V24</f>
        <v>195000</v>
      </c>
      <c r="O24" s="284">
        <v>50000</v>
      </c>
      <c r="P24" s="139">
        <v>100000</v>
      </c>
      <c r="Q24" s="284">
        <v>25000</v>
      </c>
      <c r="R24" s="139">
        <v>50000</v>
      </c>
      <c r="S24" s="284">
        <v>12500</v>
      </c>
      <c r="T24" s="139">
        <v>25000</v>
      </c>
      <c r="U24" s="284">
        <v>0</v>
      </c>
      <c r="V24" s="139">
        <v>20000</v>
      </c>
      <c r="W24" s="315">
        <f>W22+O24-P24</f>
        <v>4920000</v>
      </c>
      <c r="X24" s="316">
        <f>X22+Q24-R24</f>
        <v>5730000</v>
      </c>
      <c r="Y24" s="161">
        <v>0</v>
      </c>
      <c r="Z24" s="272">
        <v>0</v>
      </c>
    </row>
    <row r="25" spans="1:82" s="120" customFormat="1" ht="22.5" x14ac:dyDescent="0.2">
      <c r="A25" s="141">
        <v>23</v>
      </c>
      <c r="B25" s="141" t="s">
        <v>418</v>
      </c>
      <c r="C25" s="289">
        <v>1140200</v>
      </c>
      <c r="D25" s="289"/>
      <c r="E25" s="290"/>
      <c r="F25" s="291"/>
      <c r="G25" s="289"/>
      <c r="H25" s="419" t="s">
        <v>702</v>
      </c>
      <c r="I25" s="317" t="str">
        <f>VLOOKUP(C25,Produkte!$A$1:$B$268,2,0)</f>
        <v>Liegenschaften</v>
      </c>
      <c r="J25" s="317" t="s">
        <v>648</v>
      </c>
      <c r="K25" s="318" t="s">
        <v>647</v>
      </c>
      <c r="L25" s="284" t="s">
        <v>626</v>
      </c>
      <c r="M25" s="281">
        <f t="shared" si="7"/>
        <v>0</v>
      </c>
      <c r="N25" s="151">
        <f t="shared" si="8"/>
        <v>5000000</v>
      </c>
      <c r="O25" s="284">
        <v>0</v>
      </c>
      <c r="P25" s="139">
        <v>0</v>
      </c>
      <c r="Q25" s="284">
        <v>0</v>
      </c>
      <c r="R25" s="139">
        <v>0</v>
      </c>
      <c r="S25" s="284">
        <v>0</v>
      </c>
      <c r="T25" s="139">
        <v>500000</v>
      </c>
      <c r="U25" s="284">
        <v>0</v>
      </c>
      <c r="V25" s="139">
        <v>4500000</v>
      </c>
      <c r="W25" s="285">
        <f>W24+O25-P25</f>
        <v>4920000</v>
      </c>
      <c r="X25" s="286">
        <f>X24+Q25-R25</f>
        <v>5730000</v>
      </c>
      <c r="Y25" s="161">
        <v>0</v>
      </c>
      <c r="Z25" s="272">
        <v>0</v>
      </c>
    </row>
    <row r="26" spans="1:82" s="120" customFormat="1" ht="22.5" x14ac:dyDescent="0.2">
      <c r="A26" s="141">
        <v>24</v>
      </c>
      <c r="B26" s="288" t="s">
        <v>372</v>
      </c>
      <c r="C26" s="289">
        <v>2170106</v>
      </c>
      <c r="D26" s="289">
        <v>6814200</v>
      </c>
      <c r="E26" s="289">
        <v>7852200</v>
      </c>
      <c r="F26" s="321">
        <v>960000</v>
      </c>
      <c r="G26" s="289">
        <v>2331100</v>
      </c>
      <c r="H26" s="419" t="s">
        <v>703</v>
      </c>
      <c r="I26" s="317" t="str">
        <f>VLOOKUP(C26,Produkte!$A$1:$B$250,2,0)</f>
        <v>Gymnasium Anklam</v>
      </c>
      <c r="J26" s="317" t="s">
        <v>535</v>
      </c>
      <c r="K26" s="318" t="s">
        <v>536</v>
      </c>
      <c r="L26" s="261" t="s">
        <v>626</v>
      </c>
      <c r="M26" s="281">
        <f t="shared" si="7"/>
        <v>1900000</v>
      </c>
      <c r="N26" s="282">
        <f t="shared" si="8"/>
        <v>2850000</v>
      </c>
      <c r="O26" s="284">
        <v>1900000</v>
      </c>
      <c r="P26" s="139">
        <v>2850000</v>
      </c>
      <c r="Q26" s="284">
        <v>0</v>
      </c>
      <c r="R26" s="139">
        <v>0</v>
      </c>
      <c r="S26" s="284">
        <v>0</v>
      </c>
      <c r="T26" s="139">
        <v>0</v>
      </c>
      <c r="U26" s="284">
        <v>0</v>
      </c>
      <c r="V26" s="139">
        <v>0</v>
      </c>
      <c r="W26" s="285">
        <f t="shared" ref="W26:W43" si="9">W25+O26-P26</f>
        <v>3970000</v>
      </c>
      <c r="X26" s="286">
        <f t="shared" ref="X26:X43" si="10">X25+Q26-R26</f>
        <v>5730000</v>
      </c>
      <c r="Y26" s="161">
        <v>0</v>
      </c>
      <c r="Z26" s="272">
        <v>0</v>
      </c>
    </row>
    <row r="27" spans="1:82" s="120" customFormat="1" ht="22.5" x14ac:dyDescent="0.2">
      <c r="A27" s="141">
        <v>25</v>
      </c>
      <c r="B27" s="165" t="s">
        <v>372</v>
      </c>
      <c r="C27" s="182">
        <v>2170103</v>
      </c>
      <c r="D27" s="182">
        <v>6814200</v>
      </c>
      <c r="E27" s="182">
        <v>7852200</v>
      </c>
      <c r="F27" s="166">
        <v>960000</v>
      </c>
      <c r="G27" s="182">
        <v>2331100</v>
      </c>
      <c r="H27" s="420" t="s">
        <v>393</v>
      </c>
      <c r="I27" s="168" t="str">
        <f>VLOOKUP(C27,Produkte!$A$1:$B$250,2,0)</f>
        <v>Gymnasium Löcknitz</v>
      </c>
      <c r="J27" s="168" t="s">
        <v>98</v>
      </c>
      <c r="K27" s="169" t="s">
        <v>99</v>
      </c>
      <c r="L27" s="265" t="s">
        <v>626</v>
      </c>
      <c r="M27" s="150">
        <f t="shared" si="7"/>
        <v>3750000</v>
      </c>
      <c r="N27" s="151">
        <f t="shared" si="8"/>
        <v>6000000</v>
      </c>
      <c r="O27" s="284">
        <v>0</v>
      </c>
      <c r="P27" s="139">
        <v>700000</v>
      </c>
      <c r="Q27" s="284">
        <v>0</v>
      </c>
      <c r="R27" s="139">
        <v>300000</v>
      </c>
      <c r="S27" s="284">
        <v>1125000</v>
      </c>
      <c r="T27" s="139">
        <v>1500000</v>
      </c>
      <c r="U27" s="284">
        <v>2625000</v>
      </c>
      <c r="V27" s="139">
        <v>3500000</v>
      </c>
      <c r="W27" s="285">
        <f t="shared" si="9"/>
        <v>3270000</v>
      </c>
      <c r="X27" s="286">
        <f t="shared" si="10"/>
        <v>5430000</v>
      </c>
      <c r="Y27" s="161">
        <v>1500000</v>
      </c>
      <c r="Z27" s="272">
        <v>3500000</v>
      </c>
    </row>
    <row r="28" spans="1:82" s="120" customFormat="1" ht="32.25" customHeight="1" x14ac:dyDescent="0.2">
      <c r="A28" s="141">
        <v>26</v>
      </c>
      <c r="B28" s="165">
        <v>22</v>
      </c>
      <c r="C28" s="182">
        <v>5510210</v>
      </c>
      <c r="D28" s="182"/>
      <c r="E28" s="133">
        <v>7853200</v>
      </c>
      <c r="F28" s="134">
        <v>960032</v>
      </c>
      <c r="G28" s="182"/>
      <c r="H28" s="420" t="s">
        <v>408</v>
      </c>
      <c r="I28" s="168" t="str">
        <f>VLOOKUP(C28,Produkte!$A$1:$B$250,2,0)</f>
        <v>Sonstige Erholungseinrichtungen</v>
      </c>
      <c r="J28" s="168" t="s">
        <v>70</v>
      </c>
      <c r="K28" s="169" t="s">
        <v>67</v>
      </c>
      <c r="L28" s="265" t="s">
        <v>628</v>
      </c>
      <c r="M28" s="150">
        <f t="shared" si="7"/>
        <v>210000</v>
      </c>
      <c r="N28" s="151">
        <f t="shared" si="8"/>
        <v>280000</v>
      </c>
      <c r="O28" s="284">
        <v>0</v>
      </c>
      <c r="P28" s="139">
        <v>0</v>
      </c>
      <c r="Q28" s="284">
        <v>0</v>
      </c>
      <c r="R28" s="139">
        <v>280000</v>
      </c>
      <c r="S28" s="284">
        <v>210000</v>
      </c>
      <c r="T28" s="139">
        <v>0</v>
      </c>
      <c r="U28" s="284">
        <v>0</v>
      </c>
      <c r="V28" s="139">
        <v>0</v>
      </c>
      <c r="W28" s="285">
        <f t="shared" si="9"/>
        <v>3270000</v>
      </c>
      <c r="X28" s="286">
        <f t="shared" si="10"/>
        <v>5150000</v>
      </c>
      <c r="Y28" s="161">
        <v>0</v>
      </c>
      <c r="Z28" s="272">
        <v>0</v>
      </c>
    </row>
    <row r="29" spans="1:82" s="120" customFormat="1" ht="38.25" customHeight="1" x14ac:dyDescent="0.2">
      <c r="A29" s="141">
        <v>27</v>
      </c>
      <c r="B29" s="165" t="s">
        <v>372</v>
      </c>
      <c r="C29" s="182">
        <v>2210106</v>
      </c>
      <c r="D29" s="182"/>
      <c r="E29" s="133"/>
      <c r="F29" s="134"/>
      <c r="G29" s="182"/>
      <c r="H29" s="420" t="s">
        <v>704</v>
      </c>
      <c r="I29" s="168" t="str">
        <f>VLOOKUP(C29,Produkte!$A$1:$B$268,2,0)</f>
        <v>Förderzentrum Biberburg Anklam</v>
      </c>
      <c r="J29" s="168" t="s">
        <v>607</v>
      </c>
      <c r="K29" s="169" t="s">
        <v>378</v>
      </c>
      <c r="L29" s="265" t="s">
        <v>626</v>
      </c>
      <c r="M29" s="150">
        <f t="shared" si="7"/>
        <v>0</v>
      </c>
      <c r="N29" s="151">
        <f t="shared" si="8"/>
        <v>5400000</v>
      </c>
      <c r="O29" s="284">
        <v>0</v>
      </c>
      <c r="P29" s="139">
        <v>0</v>
      </c>
      <c r="Q29" s="284">
        <v>0</v>
      </c>
      <c r="R29" s="139">
        <v>100000</v>
      </c>
      <c r="S29" s="284">
        <v>0</v>
      </c>
      <c r="T29" s="139">
        <v>1800000</v>
      </c>
      <c r="U29" s="284">
        <v>0</v>
      </c>
      <c r="V29" s="139">
        <v>3500000</v>
      </c>
      <c r="W29" s="285">
        <f t="shared" si="9"/>
        <v>3270000</v>
      </c>
      <c r="X29" s="286">
        <f t="shared" si="10"/>
        <v>5050000</v>
      </c>
      <c r="Y29" s="161">
        <v>1000000</v>
      </c>
      <c r="Z29" s="272">
        <v>0</v>
      </c>
    </row>
    <row r="30" spans="1:82" s="120" customFormat="1" ht="45" x14ac:dyDescent="0.2">
      <c r="A30" s="141">
        <v>28</v>
      </c>
      <c r="B30" s="165" t="s">
        <v>372</v>
      </c>
      <c r="C30" s="182">
        <v>2310102</v>
      </c>
      <c r="D30" s="182" t="s">
        <v>378</v>
      </c>
      <c r="E30" s="182">
        <v>7857100</v>
      </c>
      <c r="F30" s="166">
        <v>822000</v>
      </c>
      <c r="G30" s="182" t="s">
        <v>378</v>
      </c>
      <c r="H30" s="420" t="s">
        <v>705</v>
      </c>
      <c r="I30" s="168" t="str">
        <f>VLOOKUP(C30,Produkte!$A$1:$B$250,2,0)</f>
        <v>Regionales Berufliches Bildungszentrum Wolgast - Torgelow - Standort Torgelow</v>
      </c>
      <c r="J30" s="168" t="s">
        <v>533</v>
      </c>
      <c r="K30" s="169" t="s">
        <v>534</v>
      </c>
      <c r="L30" s="265" t="s">
        <v>627</v>
      </c>
      <c r="M30" s="150">
        <f t="shared" si="7"/>
        <v>0</v>
      </c>
      <c r="N30" s="151">
        <f t="shared" si="8"/>
        <v>160000</v>
      </c>
      <c r="O30" s="284">
        <v>0</v>
      </c>
      <c r="P30" s="139">
        <v>160000</v>
      </c>
      <c r="Q30" s="284">
        <v>0</v>
      </c>
      <c r="R30" s="139">
        <v>0</v>
      </c>
      <c r="S30" s="284">
        <v>0</v>
      </c>
      <c r="T30" s="139">
        <v>0</v>
      </c>
      <c r="U30" s="284">
        <v>0</v>
      </c>
      <c r="V30" s="139">
        <v>0</v>
      </c>
      <c r="W30" s="285">
        <f t="shared" si="9"/>
        <v>3110000</v>
      </c>
      <c r="X30" s="286">
        <f t="shared" si="10"/>
        <v>5050000</v>
      </c>
      <c r="Y30" s="161">
        <v>0</v>
      </c>
      <c r="Z30" s="272">
        <v>0</v>
      </c>
    </row>
    <row r="31" spans="1:82" s="120" customFormat="1" ht="33.75" x14ac:dyDescent="0.2">
      <c r="A31" s="141">
        <v>29</v>
      </c>
      <c r="B31" s="165" t="s">
        <v>433</v>
      </c>
      <c r="C31" s="182">
        <v>1260103</v>
      </c>
      <c r="D31" s="182"/>
      <c r="E31" s="182"/>
      <c r="F31" s="166"/>
      <c r="G31" s="182"/>
      <c r="H31" s="420" t="s">
        <v>706</v>
      </c>
      <c r="I31" s="168" t="str">
        <f>VLOOKUP(C31,Produkte!$A$1:$B$250,2,0)</f>
        <v>Feuerwehrtechnische Zentralen</v>
      </c>
      <c r="J31" s="168" t="s">
        <v>633</v>
      </c>
      <c r="K31" s="169" t="s">
        <v>634</v>
      </c>
      <c r="L31" s="265"/>
      <c r="M31" s="150">
        <f t="shared" si="7"/>
        <v>0</v>
      </c>
      <c r="N31" s="151">
        <f t="shared" si="8"/>
        <v>100000</v>
      </c>
      <c r="O31" s="284">
        <v>0</v>
      </c>
      <c r="P31" s="139">
        <v>0</v>
      </c>
      <c r="Q31" s="284">
        <v>0</v>
      </c>
      <c r="R31" s="139">
        <v>100000</v>
      </c>
      <c r="S31" s="284">
        <v>0</v>
      </c>
      <c r="T31" s="139">
        <v>0</v>
      </c>
      <c r="U31" s="284">
        <v>0</v>
      </c>
      <c r="V31" s="139">
        <v>0</v>
      </c>
      <c r="W31" s="285">
        <f t="shared" si="9"/>
        <v>3110000</v>
      </c>
      <c r="X31" s="286">
        <f t="shared" si="10"/>
        <v>4950000</v>
      </c>
      <c r="Y31" s="161">
        <v>0</v>
      </c>
      <c r="Z31" s="272">
        <v>0</v>
      </c>
    </row>
    <row r="32" spans="1:82" s="120" customFormat="1" ht="11.25" x14ac:dyDescent="0.2">
      <c r="A32" s="141">
        <v>30</v>
      </c>
      <c r="B32" s="165" t="s">
        <v>372</v>
      </c>
      <c r="C32" s="182">
        <v>2210109</v>
      </c>
      <c r="D32" s="182" t="s">
        <v>378</v>
      </c>
      <c r="E32" s="182">
        <v>7856100</v>
      </c>
      <c r="F32" s="166">
        <v>719000</v>
      </c>
      <c r="G32" s="182" t="s">
        <v>378</v>
      </c>
      <c r="H32" s="420" t="s">
        <v>707</v>
      </c>
      <c r="I32" s="168" t="str">
        <f>VLOOKUP(C32,Produkte!$A$1:$B$250,2,0)</f>
        <v>Kleeblattschule Anklam</v>
      </c>
      <c r="J32" s="168" t="s">
        <v>120</v>
      </c>
      <c r="K32" s="169" t="s">
        <v>532</v>
      </c>
      <c r="L32" s="265" t="s">
        <v>627</v>
      </c>
      <c r="M32" s="150">
        <f t="shared" si="7"/>
        <v>0</v>
      </c>
      <c r="N32" s="151">
        <f t="shared" si="8"/>
        <v>90000</v>
      </c>
      <c r="O32" s="284">
        <v>0</v>
      </c>
      <c r="P32" s="139">
        <v>0</v>
      </c>
      <c r="Q32" s="284">
        <v>0</v>
      </c>
      <c r="R32" s="139">
        <v>90000</v>
      </c>
      <c r="S32" s="284">
        <v>0</v>
      </c>
      <c r="T32" s="139">
        <v>0</v>
      </c>
      <c r="U32" s="284">
        <v>0</v>
      </c>
      <c r="V32" s="139">
        <v>0</v>
      </c>
      <c r="W32" s="178">
        <f t="shared" si="9"/>
        <v>3110000</v>
      </c>
      <c r="X32" s="179">
        <f t="shared" si="10"/>
        <v>4860000</v>
      </c>
      <c r="Y32" s="161">
        <v>0</v>
      </c>
      <c r="Z32" s="272">
        <v>0</v>
      </c>
    </row>
    <row r="33" spans="1:26" s="120" customFormat="1" ht="22.5" x14ac:dyDescent="0.2">
      <c r="A33" s="141">
        <v>31</v>
      </c>
      <c r="B33" s="165" t="s">
        <v>418</v>
      </c>
      <c r="C33" s="182">
        <v>5420100</v>
      </c>
      <c r="D33" s="182"/>
      <c r="E33" s="133"/>
      <c r="F33" s="134"/>
      <c r="G33" s="182"/>
      <c r="H33" s="420" t="s">
        <v>708</v>
      </c>
      <c r="I33" s="168" t="str">
        <f>VLOOKUP(C33,Produkte!$A$1:$B$250,2,0)</f>
        <v>Kreisstraßen</v>
      </c>
      <c r="J33" s="168" t="s">
        <v>504</v>
      </c>
      <c r="K33" s="169" t="s">
        <v>505</v>
      </c>
      <c r="L33" s="265" t="s">
        <v>628</v>
      </c>
      <c r="M33" s="150">
        <f t="shared" si="7"/>
        <v>0</v>
      </c>
      <c r="N33" s="151">
        <f t="shared" si="8"/>
        <v>735000</v>
      </c>
      <c r="O33" s="284">
        <v>0</v>
      </c>
      <c r="P33" s="139">
        <v>0</v>
      </c>
      <c r="Q33" s="284">
        <v>0</v>
      </c>
      <c r="R33" s="139">
        <v>360000</v>
      </c>
      <c r="S33" s="284">
        <v>0</v>
      </c>
      <c r="T33" s="139">
        <v>375000</v>
      </c>
      <c r="U33" s="284">
        <v>0</v>
      </c>
      <c r="V33" s="139">
        <v>0</v>
      </c>
      <c r="W33" s="285">
        <f t="shared" si="9"/>
        <v>3110000</v>
      </c>
      <c r="X33" s="286">
        <f t="shared" si="10"/>
        <v>4500000</v>
      </c>
      <c r="Y33" s="161">
        <v>0</v>
      </c>
      <c r="Z33" s="272">
        <v>0</v>
      </c>
    </row>
    <row r="34" spans="1:26" s="120" customFormat="1" ht="22.5" x14ac:dyDescent="0.2">
      <c r="A34" s="141">
        <v>32</v>
      </c>
      <c r="B34" s="165">
        <v>22</v>
      </c>
      <c r="C34" s="182">
        <v>5420100</v>
      </c>
      <c r="D34" s="182" t="s">
        <v>378</v>
      </c>
      <c r="E34" s="133">
        <v>7853200</v>
      </c>
      <c r="F34" s="134">
        <v>960032</v>
      </c>
      <c r="G34" s="182" t="s">
        <v>378</v>
      </c>
      <c r="H34" s="420" t="s">
        <v>427</v>
      </c>
      <c r="I34" s="168" t="str">
        <f>VLOOKUP(C34,Produkte!$A$1:$B$250,2,0)</f>
        <v>Kreisstraßen</v>
      </c>
      <c r="J34" s="168" t="s">
        <v>508</v>
      </c>
      <c r="K34" s="169" t="s">
        <v>67</v>
      </c>
      <c r="L34" s="265" t="s">
        <v>628</v>
      </c>
      <c r="M34" s="150">
        <f t="shared" si="7"/>
        <v>75000</v>
      </c>
      <c r="N34" s="151">
        <f t="shared" si="8"/>
        <v>100000</v>
      </c>
      <c r="O34" s="284">
        <v>0</v>
      </c>
      <c r="P34" s="139">
        <v>0</v>
      </c>
      <c r="Q34" s="284">
        <v>0</v>
      </c>
      <c r="R34" s="139">
        <v>0</v>
      </c>
      <c r="S34" s="284">
        <v>75000</v>
      </c>
      <c r="T34" s="139">
        <v>100000</v>
      </c>
      <c r="U34" s="284">
        <v>0</v>
      </c>
      <c r="V34" s="139">
        <v>0</v>
      </c>
      <c r="W34" s="285">
        <f t="shared" si="9"/>
        <v>3110000</v>
      </c>
      <c r="X34" s="286">
        <f t="shared" si="10"/>
        <v>4500000</v>
      </c>
      <c r="Y34" s="161">
        <v>100000</v>
      </c>
      <c r="Z34" s="272">
        <v>0</v>
      </c>
    </row>
    <row r="35" spans="1:26" s="120" customFormat="1" ht="22.5" customHeight="1" x14ac:dyDescent="0.2">
      <c r="A35" s="141">
        <v>33</v>
      </c>
      <c r="B35" s="165" t="s">
        <v>418</v>
      </c>
      <c r="C35" s="182">
        <v>5420100</v>
      </c>
      <c r="D35" s="182"/>
      <c r="E35" s="133"/>
      <c r="F35" s="134"/>
      <c r="G35" s="182"/>
      <c r="H35" s="420" t="s">
        <v>709</v>
      </c>
      <c r="I35" s="168" t="str">
        <f>VLOOKUP(C35,Produkte!$A$1:$B$250,2,0)</f>
        <v>Kreisstraßen</v>
      </c>
      <c r="J35" s="168" t="s">
        <v>618</v>
      </c>
      <c r="K35" s="169" t="s">
        <v>619</v>
      </c>
      <c r="L35" s="265" t="s">
        <v>628</v>
      </c>
      <c r="M35" s="150">
        <f t="shared" si="7"/>
        <v>0</v>
      </c>
      <c r="N35" s="151">
        <f t="shared" si="8"/>
        <v>50000</v>
      </c>
      <c r="O35" s="284">
        <v>0</v>
      </c>
      <c r="P35" s="139">
        <v>50000</v>
      </c>
      <c r="Q35" s="284">
        <v>0</v>
      </c>
      <c r="R35" s="139">
        <v>0</v>
      </c>
      <c r="S35" s="284">
        <v>0</v>
      </c>
      <c r="T35" s="139">
        <v>0</v>
      </c>
      <c r="U35" s="284">
        <v>0</v>
      </c>
      <c r="V35" s="139">
        <v>0</v>
      </c>
      <c r="W35" s="285">
        <f t="shared" si="9"/>
        <v>3060000</v>
      </c>
      <c r="X35" s="286">
        <f t="shared" si="10"/>
        <v>4500000</v>
      </c>
      <c r="Y35" s="161">
        <v>0</v>
      </c>
      <c r="Z35" s="272">
        <v>0</v>
      </c>
    </row>
    <row r="36" spans="1:26" s="120" customFormat="1" ht="22.5" x14ac:dyDescent="0.2">
      <c r="A36" s="141">
        <v>34</v>
      </c>
      <c r="B36" s="165" t="s">
        <v>418</v>
      </c>
      <c r="C36" s="182">
        <v>1140200</v>
      </c>
      <c r="D36" s="182"/>
      <c r="E36" s="133"/>
      <c r="F36" s="134"/>
      <c r="G36" s="182"/>
      <c r="H36" s="420" t="s">
        <v>710</v>
      </c>
      <c r="I36" s="168" t="str">
        <f>VLOOKUP(C36,Produkte!$A$1:$B$268,2,0)</f>
        <v>Liegenschaften</v>
      </c>
      <c r="J36" s="168" t="s">
        <v>608</v>
      </c>
      <c r="K36" s="169" t="s">
        <v>609</v>
      </c>
      <c r="L36" s="265" t="s">
        <v>626</v>
      </c>
      <c r="M36" s="150">
        <f t="shared" si="7"/>
        <v>0</v>
      </c>
      <c r="N36" s="151">
        <f t="shared" si="8"/>
        <v>250000</v>
      </c>
      <c r="O36" s="284">
        <v>0</v>
      </c>
      <c r="P36" s="139">
        <v>0</v>
      </c>
      <c r="Q36" s="284">
        <v>0</v>
      </c>
      <c r="R36" s="139">
        <v>0</v>
      </c>
      <c r="S36" s="284">
        <v>0</v>
      </c>
      <c r="T36" s="139">
        <v>150000</v>
      </c>
      <c r="U36" s="284">
        <v>0</v>
      </c>
      <c r="V36" s="139">
        <v>100000</v>
      </c>
      <c r="W36" s="285">
        <f t="shared" si="9"/>
        <v>3060000</v>
      </c>
      <c r="X36" s="286">
        <f t="shared" si="10"/>
        <v>4500000</v>
      </c>
      <c r="Y36" s="161">
        <v>0</v>
      </c>
      <c r="Z36" s="272">
        <v>0</v>
      </c>
    </row>
    <row r="37" spans="1:26" s="120" customFormat="1" ht="22.5" x14ac:dyDescent="0.2">
      <c r="A37" s="141">
        <v>35</v>
      </c>
      <c r="B37" s="165" t="s">
        <v>418</v>
      </c>
      <c r="C37" s="182">
        <v>5420100</v>
      </c>
      <c r="D37" s="182"/>
      <c r="E37" s="133"/>
      <c r="F37" s="134"/>
      <c r="G37" s="182"/>
      <c r="H37" s="420" t="s">
        <v>711</v>
      </c>
      <c r="I37" s="168" t="str">
        <f>VLOOKUP(C37,Produkte!$A$1:$B$250,2,0)</f>
        <v>Kreisstraßen</v>
      </c>
      <c r="J37" s="168" t="s">
        <v>518</v>
      </c>
      <c r="K37" s="169" t="s">
        <v>519</v>
      </c>
      <c r="L37" s="265" t="s">
        <v>628</v>
      </c>
      <c r="M37" s="150">
        <f t="shared" si="7"/>
        <v>0</v>
      </c>
      <c r="N37" s="151">
        <f t="shared" si="8"/>
        <v>50000</v>
      </c>
      <c r="O37" s="284">
        <v>0</v>
      </c>
      <c r="P37" s="139">
        <v>0</v>
      </c>
      <c r="Q37" s="284">
        <v>0</v>
      </c>
      <c r="R37" s="139">
        <v>50000</v>
      </c>
      <c r="S37" s="284">
        <v>0</v>
      </c>
      <c r="T37" s="139">
        <v>0</v>
      </c>
      <c r="U37" s="284">
        <v>0</v>
      </c>
      <c r="V37" s="139">
        <v>0</v>
      </c>
      <c r="W37" s="285">
        <f t="shared" si="9"/>
        <v>3060000</v>
      </c>
      <c r="X37" s="286">
        <f t="shared" si="10"/>
        <v>4450000</v>
      </c>
      <c r="Y37" s="161">
        <v>0</v>
      </c>
      <c r="Z37" s="272">
        <v>0</v>
      </c>
    </row>
    <row r="38" spans="1:26" s="120" customFormat="1" ht="11.25" x14ac:dyDescent="0.2">
      <c r="A38" s="141">
        <v>36</v>
      </c>
      <c r="B38" s="165" t="s">
        <v>418</v>
      </c>
      <c r="C38" s="182">
        <v>5420100</v>
      </c>
      <c r="D38" s="182"/>
      <c r="E38" s="133"/>
      <c r="F38" s="134"/>
      <c r="G38" s="182"/>
      <c r="H38" s="420" t="s">
        <v>712</v>
      </c>
      <c r="I38" s="168" t="str">
        <f>VLOOKUP(C38,Produkte!$A$1:$B$250,2,0)</f>
        <v>Kreisstraßen</v>
      </c>
      <c r="J38" s="168" t="s">
        <v>500</v>
      </c>
      <c r="K38" s="169" t="s">
        <v>501</v>
      </c>
      <c r="L38" s="265" t="s">
        <v>628</v>
      </c>
      <c r="M38" s="150">
        <f t="shared" si="7"/>
        <v>0</v>
      </c>
      <c r="N38" s="151">
        <f t="shared" si="8"/>
        <v>600000</v>
      </c>
      <c r="O38" s="284">
        <v>0</v>
      </c>
      <c r="P38" s="139">
        <v>600000</v>
      </c>
      <c r="Q38" s="284">
        <v>0</v>
      </c>
      <c r="R38" s="139">
        <v>0</v>
      </c>
      <c r="S38" s="284">
        <v>0</v>
      </c>
      <c r="T38" s="139">
        <v>0</v>
      </c>
      <c r="U38" s="284">
        <v>0</v>
      </c>
      <c r="V38" s="139">
        <v>0</v>
      </c>
      <c r="W38" s="285">
        <f t="shared" si="9"/>
        <v>2460000</v>
      </c>
      <c r="X38" s="286">
        <f t="shared" si="10"/>
        <v>4450000</v>
      </c>
      <c r="Y38" s="161">
        <v>0</v>
      </c>
      <c r="Z38" s="272">
        <v>0</v>
      </c>
    </row>
    <row r="39" spans="1:26" s="120" customFormat="1" ht="22.5" x14ac:dyDescent="0.2">
      <c r="A39" s="141">
        <v>37</v>
      </c>
      <c r="B39" s="165">
        <v>22</v>
      </c>
      <c r="C39" s="182">
        <v>5420100</v>
      </c>
      <c r="D39" s="182" t="s">
        <v>378</v>
      </c>
      <c r="E39" s="133">
        <v>7853200</v>
      </c>
      <c r="F39" s="134">
        <v>960032</v>
      </c>
      <c r="G39" s="182" t="s">
        <v>378</v>
      </c>
      <c r="H39" s="420" t="s">
        <v>713</v>
      </c>
      <c r="I39" s="168" t="str">
        <f>VLOOKUP(C39,Produkte!$A$1:$B$250,2,0)</f>
        <v>Kreisstraßen</v>
      </c>
      <c r="J39" s="168" t="s">
        <v>33</v>
      </c>
      <c r="K39" s="169" t="s">
        <v>502</v>
      </c>
      <c r="L39" s="265" t="s">
        <v>628</v>
      </c>
      <c r="M39" s="150">
        <f t="shared" si="7"/>
        <v>0</v>
      </c>
      <c r="N39" s="151">
        <f t="shared" si="8"/>
        <v>1900000</v>
      </c>
      <c r="O39" s="284">
        <v>0</v>
      </c>
      <c r="P39" s="139">
        <v>0</v>
      </c>
      <c r="Q39" s="284">
        <v>0</v>
      </c>
      <c r="R39" s="139">
        <v>0</v>
      </c>
      <c r="S39" s="284">
        <v>0</v>
      </c>
      <c r="T39" s="139">
        <v>1900000</v>
      </c>
      <c r="U39" s="284">
        <v>0</v>
      </c>
      <c r="V39" s="139">
        <v>0</v>
      </c>
      <c r="W39" s="285">
        <f t="shared" si="9"/>
        <v>2460000</v>
      </c>
      <c r="X39" s="286">
        <f t="shared" si="10"/>
        <v>4450000</v>
      </c>
      <c r="Y39" s="161">
        <v>1900000</v>
      </c>
      <c r="Z39" s="272">
        <v>0</v>
      </c>
    </row>
    <row r="40" spans="1:26" s="120" customFormat="1" ht="11.25" x14ac:dyDescent="0.2">
      <c r="A40" s="141">
        <v>38</v>
      </c>
      <c r="B40" s="165" t="s">
        <v>418</v>
      </c>
      <c r="C40" s="182">
        <v>5420100</v>
      </c>
      <c r="D40" s="182"/>
      <c r="E40" s="133"/>
      <c r="F40" s="134"/>
      <c r="G40" s="182"/>
      <c r="H40" s="420" t="s">
        <v>714</v>
      </c>
      <c r="I40" s="168" t="str">
        <f>VLOOKUP(C40,Produkte!$A$1:$B$250,2,0)</f>
        <v>Kreisstraßen</v>
      </c>
      <c r="J40" s="168" t="s">
        <v>530</v>
      </c>
      <c r="K40" s="169" t="s">
        <v>531</v>
      </c>
      <c r="L40" s="265" t="s">
        <v>628</v>
      </c>
      <c r="M40" s="150">
        <f t="shared" si="7"/>
        <v>0</v>
      </c>
      <c r="N40" s="151">
        <f t="shared" si="8"/>
        <v>1100000</v>
      </c>
      <c r="O40" s="284">
        <v>0</v>
      </c>
      <c r="P40" s="139">
        <v>1100000</v>
      </c>
      <c r="Q40" s="284">
        <v>0</v>
      </c>
      <c r="R40" s="139">
        <v>0</v>
      </c>
      <c r="S40" s="284">
        <v>0</v>
      </c>
      <c r="T40" s="139">
        <v>0</v>
      </c>
      <c r="U40" s="284">
        <v>0</v>
      </c>
      <c r="V40" s="139">
        <v>0</v>
      </c>
      <c r="W40" s="285">
        <f t="shared" si="9"/>
        <v>1360000</v>
      </c>
      <c r="X40" s="286">
        <f t="shared" si="10"/>
        <v>4450000</v>
      </c>
      <c r="Y40" s="161">
        <v>0</v>
      </c>
      <c r="Z40" s="272">
        <v>0</v>
      </c>
    </row>
    <row r="41" spans="1:26" s="120" customFormat="1" ht="22.5" x14ac:dyDescent="0.2">
      <c r="A41" s="141">
        <v>39</v>
      </c>
      <c r="B41" s="165">
        <v>22</v>
      </c>
      <c r="C41" s="182">
        <v>5420100</v>
      </c>
      <c r="D41" s="182" t="s">
        <v>378</v>
      </c>
      <c r="E41" s="133">
        <v>7853200</v>
      </c>
      <c r="F41" s="134">
        <v>960000</v>
      </c>
      <c r="G41" s="182" t="s">
        <v>378</v>
      </c>
      <c r="H41" s="420" t="s">
        <v>715</v>
      </c>
      <c r="I41" s="168" t="str">
        <f>VLOOKUP(C41,Produkte!$A$1:$B$250,2,0)</f>
        <v>Kreisstraßen</v>
      </c>
      <c r="J41" s="168" t="s">
        <v>76</v>
      </c>
      <c r="K41" s="169" t="s">
        <v>77</v>
      </c>
      <c r="L41" s="265" t="s">
        <v>628</v>
      </c>
      <c r="M41" s="150">
        <f t="shared" si="7"/>
        <v>0</v>
      </c>
      <c r="N41" s="151">
        <f t="shared" si="8"/>
        <v>200000</v>
      </c>
      <c r="O41" s="284">
        <v>0</v>
      </c>
      <c r="P41" s="139">
        <v>0</v>
      </c>
      <c r="Q41" s="284">
        <v>0</v>
      </c>
      <c r="R41" s="139">
        <v>0</v>
      </c>
      <c r="S41" s="284">
        <v>0</v>
      </c>
      <c r="T41" s="139">
        <v>100000</v>
      </c>
      <c r="U41" s="284">
        <v>0</v>
      </c>
      <c r="V41" s="139">
        <v>100000</v>
      </c>
      <c r="W41" s="285">
        <f t="shared" si="9"/>
        <v>1360000</v>
      </c>
      <c r="X41" s="286">
        <f t="shared" si="10"/>
        <v>4450000</v>
      </c>
      <c r="Y41" s="161">
        <v>0</v>
      </c>
      <c r="Z41" s="272">
        <v>0</v>
      </c>
    </row>
    <row r="42" spans="1:26" s="120" customFormat="1" ht="45" x14ac:dyDescent="0.2">
      <c r="A42" s="141">
        <v>40</v>
      </c>
      <c r="B42" s="165" t="s">
        <v>418</v>
      </c>
      <c r="C42" s="182">
        <v>5420100</v>
      </c>
      <c r="D42" s="182"/>
      <c r="E42" s="133"/>
      <c r="F42" s="134"/>
      <c r="G42" s="182"/>
      <c r="H42" s="420" t="s">
        <v>716</v>
      </c>
      <c r="I42" s="168" t="str">
        <f>VLOOKUP(C42,Produkte!$A$1:$B$250,2,0)</f>
        <v>Kreisstraßen</v>
      </c>
      <c r="J42" s="168" t="s">
        <v>459</v>
      </c>
      <c r="K42" s="169" t="s">
        <v>460</v>
      </c>
      <c r="L42" s="265" t="s">
        <v>628</v>
      </c>
      <c r="M42" s="150">
        <f t="shared" si="7"/>
        <v>0</v>
      </c>
      <c r="N42" s="151">
        <f t="shared" si="8"/>
        <v>1150000</v>
      </c>
      <c r="O42" s="284">
        <v>0</v>
      </c>
      <c r="P42" s="139">
        <v>150000</v>
      </c>
      <c r="Q42" s="284">
        <v>0</v>
      </c>
      <c r="R42" s="139">
        <v>1000000</v>
      </c>
      <c r="S42" s="284">
        <v>0</v>
      </c>
      <c r="T42" s="139">
        <v>0</v>
      </c>
      <c r="U42" s="284">
        <v>0</v>
      </c>
      <c r="V42" s="139">
        <v>0</v>
      </c>
      <c r="W42" s="285">
        <f t="shared" si="9"/>
        <v>1210000</v>
      </c>
      <c r="X42" s="286">
        <f t="shared" si="10"/>
        <v>3450000</v>
      </c>
      <c r="Y42" s="161">
        <v>0</v>
      </c>
      <c r="Z42" s="272">
        <v>0</v>
      </c>
    </row>
    <row r="43" spans="1:26" s="120" customFormat="1" ht="33.75" x14ac:dyDescent="0.2">
      <c r="A43" s="141">
        <v>41</v>
      </c>
      <c r="B43" s="165" t="s">
        <v>372</v>
      </c>
      <c r="C43" s="182">
        <v>2170106</v>
      </c>
      <c r="D43" s="182"/>
      <c r="E43" s="133"/>
      <c r="F43" s="134"/>
      <c r="G43" s="182"/>
      <c r="H43" s="420" t="s">
        <v>717</v>
      </c>
      <c r="I43" s="168" t="str">
        <f>VLOOKUP(C43,Produkte!$A$1:$B$268,2,0)</f>
        <v>Gymnasium Anklam</v>
      </c>
      <c r="J43" s="168" t="s">
        <v>606</v>
      </c>
      <c r="K43" s="169" t="s">
        <v>378</v>
      </c>
      <c r="L43" s="265" t="s">
        <v>626</v>
      </c>
      <c r="M43" s="150">
        <f t="shared" si="7"/>
        <v>0</v>
      </c>
      <c r="N43" s="151">
        <f t="shared" si="8"/>
        <v>2025000</v>
      </c>
      <c r="O43" s="284">
        <v>0</v>
      </c>
      <c r="P43" s="139">
        <v>0</v>
      </c>
      <c r="Q43" s="284">
        <v>0</v>
      </c>
      <c r="R43" s="139">
        <v>0</v>
      </c>
      <c r="S43" s="284">
        <v>0</v>
      </c>
      <c r="T43" s="139">
        <v>300000</v>
      </c>
      <c r="U43" s="284">
        <v>0</v>
      </c>
      <c r="V43" s="139">
        <v>1725000</v>
      </c>
      <c r="W43" s="285">
        <f t="shared" si="9"/>
        <v>1210000</v>
      </c>
      <c r="X43" s="286">
        <f t="shared" si="10"/>
        <v>3450000</v>
      </c>
      <c r="Y43" s="161">
        <v>0</v>
      </c>
      <c r="Z43" s="272">
        <v>0</v>
      </c>
    </row>
    <row r="44" spans="1:26" s="120" customFormat="1" ht="22.5" x14ac:dyDescent="0.2">
      <c r="A44" s="141">
        <v>42</v>
      </c>
      <c r="B44" s="165" t="s">
        <v>418</v>
      </c>
      <c r="C44" s="182">
        <v>5420100</v>
      </c>
      <c r="D44" s="182"/>
      <c r="E44" s="133"/>
      <c r="F44" s="134"/>
      <c r="G44" s="182"/>
      <c r="H44" s="420" t="s">
        <v>718</v>
      </c>
      <c r="I44" s="168" t="str">
        <f>VLOOKUP(C44,Produkte!$A$1:$B$250,2,0)</f>
        <v>Kreisstraßen</v>
      </c>
      <c r="J44" s="168" t="s">
        <v>525</v>
      </c>
      <c r="K44" s="169" t="s">
        <v>526</v>
      </c>
      <c r="L44" s="265" t="s">
        <v>628</v>
      </c>
      <c r="M44" s="150">
        <f t="shared" si="7"/>
        <v>0</v>
      </c>
      <c r="N44" s="151">
        <f t="shared" si="8"/>
        <v>1120000</v>
      </c>
      <c r="O44" s="284">
        <v>0</v>
      </c>
      <c r="P44" s="139">
        <v>60000</v>
      </c>
      <c r="Q44" s="284">
        <v>0</v>
      </c>
      <c r="R44" s="139">
        <v>60000</v>
      </c>
      <c r="S44" s="284">
        <v>0</v>
      </c>
      <c r="T44" s="139">
        <v>1000000</v>
      </c>
      <c r="U44" s="284">
        <v>0</v>
      </c>
      <c r="V44" s="139">
        <v>0</v>
      </c>
      <c r="W44" s="285">
        <f t="shared" ref="W44:W57" si="11">W43+O44-P44</f>
        <v>1150000</v>
      </c>
      <c r="X44" s="286">
        <f t="shared" ref="X44:X57" si="12">X43+Q44-R44</f>
        <v>3390000</v>
      </c>
      <c r="Y44" s="161">
        <v>0</v>
      </c>
      <c r="Z44" s="272">
        <v>0</v>
      </c>
    </row>
    <row r="45" spans="1:26" s="120" customFormat="1" ht="22.5" x14ac:dyDescent="0.2">
      <c r="A45" s="141">
        <v>43</v>
      </c>
      <c r="B45" s="165">
        <v>22</v>
      </c>
      <c r="C45" s="182">
        <v>5420100</v>
      </c>
      <c r="D45" s="182" t="s">
        <v>378</v>
      </c>
      <c r="E45" s="133">
        <v>7853200</v>
      </c>
      <c r="F45" s="134">
        <v>960000</v>
      </c>
      <c r="G45" s="182" t="s">
        <v>378</v>
      </c>
      <c r="H45" s="420" t="s">
        <v>719</v>
      </c>
      <c r="I45" s="168" t="str">
        <f>VLOOKUP(C45,Produkte!$A$1:$B$250,2,0)</f>
        <v>Kreisstraßen</v>
      </c>
      <c r="J45" s="168" t="s">
        <v>88</v>
      </c>
      <c r="K45" s="169" t="s">
        <v>512</v>
      </c>
      <c r="L45" s="265" t="s">
        <v>628</v>
      </c>
      <c r="M45" s="150">
        <f t="shared" si="7"/>
        <v>0</v>
      </c>
      <c r="N45" s="151">
        <f t="shared" si="8"/>
        <v>550000</v>
      </c>
      <c r="O45" s="284">
        <v>0</v>
      </c>
      <c r="P45" s="139">
        <v>100000</v>
      </c>
      <c r="Q45" s="284">
        <v>0</v>
      </c>
      <c r="R45" s="139">
        <v>450000</v>
      </c>
      <c r="S45" s="284">
        <v>0</v>
      </c>
      <c r="T45" s="139">
        <v>0</v>
      </c>
      <c r="U45" s="284">
        <v>0</v>
      </c>
      <c r="V45" s="139">
        <v>0</v>
      </c>
      <c r="W45" s="285">
        <f t="shared" si="11"/>
        <v>1050000</v>
      </c>
      <c r="X45" s="286">
        <f t="shared" si="12"/>
        <v>2940000</v>
      </c>
      <c r="Y45" s="161">
        <v>0</v>
      </c>
      <c r="Z45" s="272">
        <v>0</v>
      </c>
    </row>
    <row r="46" spans="1:26" s="120" customFormat="1" ht="11.25" x14ac:dyDescent="0.2">
      <c r="A46" s="141">
        <v>44</v>
      </c>
      <c r="B46" s="165">
        <v>22</v>
      </c>
      <c r="C46" s="182">
        <v>5420100</v>
      </c>
      <c r="D46" s="182" t="s">
        <v>378</v>
      </c>
      <c r="E46" s="133">
        <v>7853200</v>
      </c>
      <c r="F46" s="134">
        <v>960000</v>
      </c>
      <c r="G46" s="182" t="s">
        <v>378</v>
      </c>
      <c r="H46" s="420" t="s">
        <v>720</v>
      </c>
      <c r="I46" s="168" t="str">
        <f>VLOOKUP(C46,Produkte!$A$1:$B$250,2,0)</f>
        <v>Kreisstraßen</v>
      </c>
      <c r="J46" s="168" t="s">
        <v>34</v>
      </c>
      <c r="K46" s="169" t="s">
        <v>524</v>
      </c>
      <c r="L46" s="265" t="s">
        <v>628</v>
      </c>
      <c r="M46" s="150">
        <f t="shared" si="7"/>
        <v>0</v>
      </c>
      <c r="N46" s="151">
        <f t="shared" si="8"/>
        <v>700000</v>
      </c>
      <c r="O46" s="284">
        <v>0</v>
      </c>
      <c r="P46" s="139">
        <v>0</v>
      </c>
      <c r="Q46" s="284">
        <v>0</v>
      </c>
      <c r="R46" s="139">
        <v>100000</v>
      </c>
      <c r="S46" s="284">
        <v>0</v>
      </c>
      <c r="T46" s="139">
        <v>600000</v>
      </c>
      <c r="U46" s="284">
        <v>0</v>
      </c>
      <c r="V46" s="139">
        <v>0</v>
      </c>
      <c r="W46" s="285">
        <f t="shared" si="11"/>
        <v>1050000</v>
      </c>
      <c r="X46" s="286">
        <f t="shared" si="12"/>
        <v>2840000</v>
      </c>
      <c r="Y46" s="161">
        <v>0</v>
      </c>
      <c r="Z46" s="272">
        <v>0</v>
      </c>
    </row>
    <row r="47" spans="1:26" s="120" customFormat="1" ht="33.75" x14ac:dyDescent="0.2">
      <c r="A47" s="141">
        <v>45</v>
      </c>
      <c r="B47" s="165">
        <v>22</v>
      </c>
      <c r="C47" s="182">
        <v>5420100</v>
      </c>
      <c r="D47" s="182" t="s">
        <v>378</v>
      </c>
      <c r="E47" s="133">
        <v>7853200</v>
      </c>
      <c r="F47" s="134">
        <v>960000</v>
      </c>
      <c r="G47" s="182" t="s">
        <v>378</v>
      </c>
      <c r="H47" s="420" t="s">
        <v>721</v>
      </c>
      <c r="I47" s="168" t="str">
        <f>VLOOKUP(C47,Produkte!$A$1:$B$250,2,0)</f>
        <v>Kreisstraßen</v>
      </c>
      <c r="J47" s="168" t="s">
        <v>640</v>
      </c>
      <c r="K47" s="169" t="s">
        <v>487</v>
      </c>
      <c r="L47" s="265" t="s">
        <v>628</v>
      </c>
      <c r="M47" s="150">
        <f t="shared" si="7"/>
        <v>0</v>
      </c>
      <c r="N47" s="151">
        <f t="shared" si="8"/>
        <v>1000000</v>
      </c>
      <c r="O47" s="284">
        <v>0</v>
      </c>
      <c r="P47" s="139">
        <v>1000000</v>
      </c>
      <c r="Q47" s="284">
        <v>0</v>
      </c>
      <c r="R47" s="139">
        <v>0</v>
      </c>
      <c r="S47" s="284">
        <v>0</v>
      </c>
      <c r="T47" s="139">
        <v>0</v>
      </c>
      <c r="U47" s="284">
        <v>0</v>
      </c>
      <c r="V47" s="139">
        <v>0</v>
      </c>
      <c r="W47" s="285">
        <f t="shared" si="11"/>
        <v>50000</v>
      </c>
      <c r="X47" s="286">
        <f t="shared" si="12"/>
        <v>2840000</v>
      </c>
      <c r="Y47" s="161">
        <v>0</v>
      </c>
      <c r="Z47" s="272">
        <v>0</v>
      </c>
    </row>
    <row r="48" spans="1:26" s="120" customFormat="1" ht="22.5" x14ac:dyDescent="0.2">
      <c r="A48" s="325">
        <v>46</v>
      </c>
      <c r="B48" s="406" t="s">
        <v>372</v>
      </c>
      <c r="C48" s="407">
        <v>2510100</v>
      </c>
      <c r="D48" s="407" t="s">
        <v>378</v>
      </c>
      <c r="E48" s="407"/>
      <c r="F48" s="408"/>
      <c r="G48" s="407" t="s">
        <v>378</v>
      </c>
      <c r="H48" s="421" t="s">
        <v>722</v>
      </c>
      <c r="I48" s="409" t="str">
        <f>VLOOKUP(C48,Produkte!$A$1:$B$250,2,0)</f>
        <v>Atelier Otto-Niemeyer-Holstein</v>
      </c>
      <c r="J48" s="409" t="s">
        <v>103</v>
      </c>
      <c r="K48" s="410" t="s">
        <v>104</v>
      </c>
      <c r="L48" s="411" t="s">
        <v>626</v>
      </c>
      <c r="M48" s="341">
        <f t="shared" si="7"/>
        <v>0</v>
      </c>
      <c r="N48" s="342">
        <f t="shared" si="8"/>
        <v>250000</v>
      </c>
      <c r="O48" s="284">
        <v>0</v>
      </c>
      <c r="P48" s="139">
        <v>50000</v>
      </c>
      <c r="Q48" s="284">
        <v>0</v>
      </c>
      <c r="R48" s="139">
        <v>0</v>
      </c>
      <c r="S48" s="284">
        <v>0</v>
      </c>
      <c r="T48" s="139">
        <v>200000</v>
      </c>
      <c r="U48" s="284">
        <v>0</v>
      </c>
      <c r="V48" s="139">
        <v>0</v>
      </c>
      <c r="W48" s="315">
        <f t="shared" si="11"/>
        <v>0</v>
      </c>
      <c r="X48" s="316">
        <f t="shared" si="12"/>
        <v>2840000</v>
      </c>
      <c r="Y48" s="161">
        <v>0</v>
      </c>
      <c r="Z48" s="272">
        <v>0</v>
      </c>
    </row>
    <row r="49" spans="1:26" s="120" customFormat="1" ht="22.5" x14ac:dyDescent="0.2">
      <c r="A49" s="287">
        <v>47</v>
      </c>
      <c r="B49" s="288">
        <v>22</v>
      </c>
      <c r="C49" s="289">
        <v>5420100</v>
      </c>
      <c r="D49" s="289" t="s">
        <v>378</v>
      </c>
      <c r="E49" s="290">
        <v>7853200</v>
      </c>
      <c r="F49" s="291">
        <v>960000</v>
      </c>
      <c r="G49" s="289" t="s">
        <v>378</v>
      </c>
      <c r="H49" s="419" t="s">
        <v>723</v>
      </c>
      <c r="I49" s="317" t="str">
        <f>VLOOKUP(C49,Produkte!$A$1:$B$250,2,0)</f>
        <v>Kreisstraßen</v>
      </c>
      <c r="J49" s="317" t="s">
        <v>79</v>
      </c>
      <c r="K49" s="318" t="s">
        <v>496</v>
      </c>
      <c r="L49" s="261" t="s">
        <v>628</v>
      </c>
      <c r="M49" s="281">
        <f t="shared" ref="M49:M57" si="13">O49+Q49+S49+U49</f>
        <v>0</v>
      </c>
      <c r="N49" s="282">
        <f t="shared" ref="N49:N57" si="14">P49+R49+T49+V49</f>
        <v>1850000</v>
      </c>
      <c r="O49" s="284">
        <v>0</v>
      </c>
      <c r="P49" s="139">
        <v>0</v>
      </c>
      <c r="Q49" s="284">
        <v>0</v>
      </c>
      <c r="R49" s="139">
        <v>900000</v>
      </c>
      <c r="S49" s="284">
        <v>0</v>
      </c>
      <c r="T49" s="139">
        <v>950000</v>
      </c>
      <c r="U49" s="284">
        <v>0</v>
      </c>
      <c r="V49" s="139">
        <v>0</v>
      </c>
      <c r="W49" s="285">
        <f t="shared" si="11"/>
        <v>0</v>
      </c>
      <c r="X49" s="286">
        <f t="shared" si="12"/>
        <v>1940000</v>
      </c>
      <c r="Y49" s="161">
        <v>375000</v>
      </c>
      <c r="Z49" s="272">
        <v>0</v>
      </c>
    </row>
    <row r="50" spans="1:26" s="120" customFormat="1" ht="22.5" x14ac:dyDescent="0.2">
      <c r="A50" s="141">
        <v>48</v>
      </c>
      <c r="B50" s="165">
        <v>22</v>
      </c>
      <c r="C50" s="182">
        <v>5420100</v>
      </c>
      <c r="D50" s="182" t="s">
        <v>378</v>
      </c>
      <c r="E50" s="182">
        <v>7853200</v>
      </c>
      <c r="F50" s="166">
        <v>960032</v>
      </c>
      <c r="G50" s="182" t="s">
        <v>378</v>
      </c>
      <c r="H50" s="420" t="s">
        <v>426</v>
      </c>
      <c r="I50" s="168" t="str">
        <f>VLOOKUP(C50,Produkte!$A$1:$B$250,2,0)</f>
        <v>Kreisstraßen</v>
      </c>
      <c r="J50" s="168" t="s">
        <v>71</v>
      </c>
      <c r="K50" s="169" t="s">
        <v>481</v>
      </c>
      <c r="L50" s="265" t="s">
        <v>628</v>
      </c>
      <c r="M50" s="150">
        <f t="shared" si="13"/>
        <v>0</v>
      </c>
      <c r="N50" s="151">
        <f t="shared" si="14"/>
        <v>1400000</v>
      </c>
      <c r="O50" s="284">
        <v>0</v>
      </c>
      <c r="P50" s="139">
        <v>0</v>
      </c>
      <c r="Q50" s="284">
        <v>0</v>
      </c>
      <c r="R50" s="139">
        <v>0</v>
      </c>
      <c r="S50" s="284">
        <v>0</v>
      </c>
      <c r="T50" s="139">
        <v>1400000</v>
      </c>
      <c r="U50" s="284">
        <v>0</v>
      </c>
      <c r="V50" s="139">
        <v>0</v>
      </c>
      <c r="W50" s="285">
        <f t="shared" si="11"/>
        <v>0</v>
      </c>
      <c r="X50" s="286">
        <f t="shared" si="12"/>
        <v>1940000</v>
      </c>
      <c r="Y50" s="161">
        <v>0</v>
      </c>
      <c r="Z50" s="272">
        <v>0</v>
      </c>
    </row>
    <row r="51" spans="1:26" s="120" customFormat="1" ht="11.25" x14ac:dyDescent="0.2">
      <c r="A51" s="141">
        <v>49</v>
      </c>
      <c r="B51" s="165" t="s">
        <v>418</v>
      </c>
      <c r="C51" s="182">
        <v>5420100</v>
      </c>
      <c r="D51" s="182"/>
      <c r="E51" s="133"/>
      <c r="F51" s="134"/>
      <c r="G51" s="182"/>
      <c r="H51" s="420" t="s">
        <v>724</v>
      </c>
      <c r="I51" s="168" t="str">
        <f>VLOOKUP(C51,Produkte!$A$1:$B$250,2,0)</f>
        <v>Kreisstraßen</v>
      </c>
      <c r="J51" s="168" t="s">
        <v>492</v>
      </c>
      <c r="K51" s="169" t="s">
        <v>493</v>
      </c>
      <c r="L51" s="265" t="s">
        <v>628</v>
      </c>
      <c r="M51" s="150">
        <f t="shared" si="13"/>
        <v>0</v>
      </c>
      <c r="N51" s="151">
        <f t="shared" si="14"/>
        <v>60000</v>
      </c>
      <c r="O51" s="284">
        <v>0</v>
      </c>
      <c r="P51" s="139">
        <v>0</v>
      </c>
      <c r="Q51" s="284">
        <v>0</v>
      </c>
      <c r="R51" s="139">
        <v>0</v>
      </c>
      <c r="S51" s="284">
        <v>0</v>
      </c>
      <c r="T51" s="139">
        <v>60000</v>
      </c>
      <c r="U51" s="284">
        <v>0</v>
      </c>
      <c r="V51" s="139">
        <v>0</v>
      </c>
      <c r="W51" s="285">
        <f t="shared" si="11"/>
        <v>0</v>
      </c>
      <c r="X51" s="286">
        <f t="shared" si="12"/>
        <v>1940000</v>
      </c>
      <c r="Y51" s="161">
        <v>0</v>
      </c>
      <c r="Z51" s="272">
        <v>0</v>
      </c>
    </row>
    <row r="52" spans="1:26" s="120" customFormat="1" ht="11.25" x14ac:dyDescent="0.2">
      <c r="A52" s="141">
        <v>50</v>
      </c>
      <c r="B52" s="165">
        <v>22</v>
      </c>
      <c r="C52" s="182">
        <v>5420100</v>
      </c>
      <c r="D52" s="182" t="s">
        <v>378</v>
      </c>
      <c r="E52" s="133">
        <v>7853200</v>
      </c>
      <c r="F52" s="134">
        <v>960000</v>
      </c>
      <c r="G52" s="182" t="s">
        <v>378</v>
      </c>
      <c r="H52" s="420" t="s">
        <v>726</v>
      </c>
      <c r="I52" s="168" t="str">
        <f>VLOOKUP(C52,Produkte!$A$1:$B$250,2,0)</f>
        <v>Kreisstraßen</v>
      </c>
      <c r="J52" s="168" t="s">
        <v>84</v>
      </c>
      <c r="K52" s="169" t="s">
        <v>507</v>
      </c>
      <c r="L52" s="265" t="s">
        <v>628</v>
      </c>
      <c r="M52" s="150">
        <f t="shared" si="13"/>
        <v>0</v>
      </c>
      <c r="N52" s="151">
        <f t="shared" si="14"/>
        <v>870000</v>
      </c>
      <c r="O52" s="284">
        <v>0</v>
      </c>
      <c r="P52" s="139">
        <v>0</v>
      </c>
      <c r="Q52" s="284">
        <v>0</v>
      </c>
      <c r="R52" s="139">
        <v>350000</v>
      </c>
      <c r="S52" s="284">
        <v>0</v>
      </c>
      <c r="T52" s="139">
        <v>520000</v>
      </c>
      <c r="U52" s="284">
        <v>0</v>
      </c>
      <c r="V52" s="139">
        <v>0</v>
      </c>
      <c r="W52" s="285">
        <f t="shared" si="11"/>
        <v>0</v>
      </c>
      <c r="X52" s="286">
        <f t="shared" si="12"/>
        <v>1590000</v>
      </c>
      <c r="Y52" s="161">
        <v>0</v>
      </c>
      <c r="Z52" s="272">
        <v>0</v>
      </c>
    </row>
    <row r="53" spans="1:26" s="120" customFormat="1" ht="11.25" x14ac:dyDescent="0.2">
      <c r="A53" s="141">
        <v>51</v>
      </c>
      <c r="B53" s="165" t="s">
        <v>418</v>
      </c>
      <c r="C53" s="182">
        <v>5420100</v>
      </c>
      <c r="D53" s="182"/>
      <c r="E53" s="133"/>
      <c r="F53" s="134"/>
      <c r="G53" s="182"/>
      <c r="H53" s="420" t="s">
        <v>725</v>
      </c>
      <c r="I53" s="168" t="str">
        <f>VLOOKUP(C53,Produkte!$A$1:$B$250,2,0)</f>
        <v>Kreisstraßen</v>
      </c>
      <c r="J53" s="168" t="s">
        <v>490</v>
      </c>
      <c r="K53" s="169" t="s">
        <v>491</v>
      </c>
      <c r="L53" s="265" t="s">
        <v>628</v>
      </c>
      <c r="M53" s="150">
        <f t="shared" si="13"/>
        <v>0</v>
      </c>
      <c r="N53" s="151">
        <f t="shared" si="14"/>
        <v>1700000</v>
      </c>
      <c r="O53" s="284">
        <v>0</v>
      </c>
      <c r="P53" s="139">
        <v>0</v>
      </c>
      <c r="Q53" s="284">
        <v>0</v>
      </c>
      <c r="R53" s="139">
        <v>50000</v>
      </c>
      <c r="S53" s="284">
        <v>0</v>
      </c>
      <c r="T53" s="139">
        <v>500000</v>
      </c>
      <c r="U53" s="284">
        <v>0</v>
      </c>
      <c r="V53" s="139">
        <v>1150000</v>
      </c>
      <c r="W53" s="285">
        <f t="shared" si="11"/>
        <v>0</v>
      </c>
      <c r="X53" s="286">
        <f t="shared" si="12"/>
        <v>1540000</v>
      </c>
      <c r="Y53" s="161">
        <v>500000</v>
      </c>
      <c r="Z53" s="272">
        <v>0</v>
      </c>
    </row>
    <row r="54" spans="1:26" s="120" customFormat="1" ht="22.5" x14ac:dyDescent="0.2">
      <c r="A54" s="141">
        <v>52</v>
      </c>
      <c r="B54" s="165">
        <v>22</v>
      </c>
      <c r="C54" s="182">
        <v>5420100</v>
      </c>
      <c r="D54" s="182" t="s">
        <v>378</v>
      </c>
      <c r="E54" s="133">
        <v>7853200</v>
      </c>
      <c r="F54" s="134">
        <v>960000</v>
      </c>
      <c r="G54" s="182" t="s">
        <v>378</v>
      </c>
      <c r="H54" s="420" t="s">
        <v>727</v>
      </c>
      <c r="I54" s="168" t="str">
        <f>VLOOKUP(C54,Produkte!$A$1:$B$250,2,0)</f>
        <v>Kreisstraßen</v>
      </c>
      <c r="J54" s="168" t="s">
        <v>66</v>
      </c>
      <c r="K54" s="169" t="s">
        <v>476</v>
      </c>
      <c r="L54" s="265" t="s">
        <v>628</v>
      </c>
      <c r="M54" s="150">
        <f t="shared" si="13"/>
        <v>0</v>
      </c>
      <c r="N54" s="151">
        <f t="shared" si="14"/>
        <v>1990000</v>
      </c>
      <c r="O54" s="284">
        <v>0</v>
      </c>
      <c r="P54" s="139">
        <v>0</v>
      </c>
      <c r="Q54" s="284">
        <v>0</v>
      </c>
      <c r="R54" s="139">
        <v>190000</v>
      </c>
      <c r="S54" s="284">
        <v>0</v>
      </c>
      <c r="T54" s="139">
        <v>0</v>
      </c>
      <c r="U54" s="284">
        <v>0</v>
      </c>
      <c r="V54" s="139">
        <v>1800000</v>
      </c>
      <c r="W54" s="285">
        <f t="shared" si="11"/>
        <v>0</v>
      </c>
      <c r="X54" s="286">
        <f t="shared" si="12"/>
        <v>1350000</v>
      </c>
      <c r="Y54" s="161">
        <v>0</v>
      </c>
      <c r="Z54" s="272">
        <v>0</v>
      </c>
    </row>
    <row r="55" spans="1:26" s="120" customFormat="1" ht="22.5" x14ac:dyDescent="0.2">
      <c r="A55" s="141">
        <v>53</v>
      </c>
      <c r="B55" s="165">
        <v>22</v>
      </c>
      <c r="C55" s="182">
        <v>5420200</v>
      </c>
      <c r="D55" s="182" t="s">
        <v>378</v>
      </c>
      <c r="E55" s="182">
        <v>7852200</v>
      </c>
      <c r="F55" s="166">
        <v>960000</v>
      </c>
      <c r="G55" s="182" t="s">
        <v>378</v>
      </c>
      <c r="H55" s="420" t="s">
        <v>730</v>
      </c>
      <c r="I55" s="168" t="str">
        <f>VLOOKUP(C55,Produkte!$A$1:$B$250,2,0)</f>
        <v>Kreisstraßenmeisterei</v>
      </c>
      <c r="J55" s="168" t="s">
        <v>110</v>
      </c>
      <c r="K55" s="169" t="s">
        <v>453</v>
      </c>
      <c r="L55" s="265" t="s">
        <v>626</v>
      </c>
      <c r="M55" s="150">
        <f t="shared" si="13"/>
        <v>0</v>
      </c>
      <c r="N55" s="151">
        <f t="shared" si="14"/>
        <v>150000</v>
      </c>
      <c r="O55" s="284">
        <v>0</v>
      </c>
      <c r="P55" s="139">
        <v>0</v>
      </c>
      <c r="Q55" s="284">
        <v>0</v>
      </c>
      <c r="R55" s="139">
        <v>0</v>
      </c>
      <c r="S55" s="284">
        <v>0</v>
      </c>
      <c r="T55" s="139">
        <v>150000</v>
      </c>
      <c r="U55" s="284">
        <v>0</v>
      </c>
      <c r="V55" s="139">
        <v>0</v>
      </c>
      <c r="W55" s="285">
        <f t="shared" si="11"/>
        <v>0</v>
      </c>
      <c r="X55" s="286">
        <f t="shared" si="12"/>
        <v>1350000</v>
      </c>
      <c r="Y55" s="161">
        <v>0</v>
      </c>
      <c r="Z55" s="272">
        <v>0</v>
      </c>
    </row>
    <row r="56" spans="1:26" s="120" customFormat="1" ht="22.5" x14ac:dyDescent="0.2">
      <c r="A56" s="141">
        <v>54</v>
      </c>
      <c r="B56" s="165" t="s">
        <v>418</v>
      </c>
      <c r="C56" s="182">
        <v>5420100</v>
      </c>
      <c r="D56" s="182"/>
      <c r="E56" s="133"/>
      <c r="F56" s="134"/>
      <c r="G56" s="182"/>
      <c r="H56" s="420" t="s">
        <v>728</v>
      </c>
      <c r="I56" s="168" t="str">
        <f>VLOOKUP(C56,Produkte!$A$1:$B$250,2,0)</f>
        <v>Kreisstraßen</v>
      </c>
      <c r="J56" s="168" t="s">
        <v>463</v>
      </c>
      <c r="K56" s="169" t="s">
        <v>464</v>
      </c>
      <c r="L56" s="265" t="s">
        <v>628</v>
      </c>
      <c r="M56" s="150">
        <f t="shared" si="13"/>
        <v>0</v>
      </c>
      <c r="N56" s="151">
        <f t="shared" si="14"/>
        <v>1250000</v>
      </c>
      <c r="O56" s="284">
        <v>0</v>
      </c>
      <c r="P56" s="139">
        <v>0</v>
      </c>
      <c r="Q56" s="284">
        <v>0</v>
      </c>
      <c r="R56" s="139">
        <v>150000</v>
      </c>
      <c r="S56" s="284">
        <v>0</v>
      </c>
      <c r="T56" s="139">
        <v>100000</v>
      </c>
      <c r="U56" s="284">
        <v>0</v>
      </c>
      <c r="V56" s="139">
        <v>1000000</v>
      </c>
      <c r="W56" s="285">
        <f t="shared" si="11"/>
        <v>0</v>
      </c>
      <c r="X56" s="286">
        <f t="shared" si="12"/>
        <v>1200000</v>
      </c>
      <c r="Y56" s="161">
        <v>0</v>
      </c>
      <c r="Z56" s="272">
        <v>0</v>
      </c>
    </row>
    <row r="57" spans="1:26" s="120" customFormat="1" ht="23.25" thickBot="1" x14ac:dyDescent="0.25">
      <c r="A57" s="141">
        <v>55</v>
      </c>
      <c r="B57" s="165" t="s">
        <v>418</v>
      </c>
      <c r="C57" s="182">
        <v>5420100</v>
      </c>
      <c r="D57" s="182"/>
      <c r="E57" s="133"/>
      <c r="F57" s="134"/>
      <c r="G57" s="182"/>
      <c r="H57" s="420" t="s">
        <v>729</v>
      </c>
      <c r="I57" s="168" t="str">
        <f>VLOOKUP(C57,Produkte!$A$1:$B$250,2,0)</f>
        <v>Kreisstraßen</v>
      </c>
      <c r="J57" s="168" t="s">
        <v>639</v>
      </c>
      <c r="K57" s="169" t="s">
        <v>477</v>
      </c>
      <c r="L57" s="265" t="s">
        <v>628</v>
      </c>
      <c r="M57" s="150">
        <f t="shared" si="13"/>
        <v>0</v>
      </c>
      <c r="N57" s="151">
        <f t="shared" si="14"/>
        <v>1200000</v>
      </c>
      <c r="O57" s="284">
        <v>0</v>
      </c>
      <c r="P57" s="139">
        <v>0</v>
      </c>
      <c r="Q57" s="284">
        <v>0</v>
      </c>
      <c r="R57" s="139">
        <v>1200000</v>
      </c>
      <c r="S57" s="284">
        <v>0</v>
      </c>
      <c r="T57" s="139">
        <v>0</v>
      </c>
      <c r="U57" s="284">
        <v>0</v>
      </c>
      <c r="V57" s="139">
        <v>0</v>
      </c>
      <c r="W57" s="285">
        <f t="shared" si="11"/>
        <v>0</v>
      </c>
      <c r="X57" s="286">
        <f t="shared" si="12"/>
        <v>0</v>
      </c>
      <c r="Y57" s="161">
        <v>0</v>
      </c>
      <c r="Z57" s="272">
        <v>0</v>
      </c>
    </row>
    <row r="58" spans="1:26" s="120" customFormat="1" ht="21" customHeight="1" thickTop="1" thickBot="1" x14ac:dyDescent="0.25">
      <c r="A58" s="440" t="s">
        <v>731</v>
      </c>
      <c r="B58" s="441"/>
      <c r="C58" s="441"/>
      <c r="D58" s="441"/>
      <c r="E58" s="441"/>
      <c r="F58" s="441"/>
      <c r="G58" s="441"/>
      <c r="H58" s="441"/>
      <c r="I58" s="441"/>
      <c r="J58" s="441"/>
      <c r="K58" s="442"/>
      <c r="L58" s="412"/>
      <c r="M58" s="413">
        <f>SUM(M24:M48)</f>
        <v>6022500</v>
      </c>
      <c r="N58" s="414">
        <f>SUM(N24:N48)</f>
        <v>31855000</v>
      </c>
      <c r="O58" s="415">
        <f>SUM(O24:O57)</f>
        <v>1950000</v>
      </c>
      <c r="P58" s="416">
        <f t="shared" ref="P58:Z58" si="15">SUM(P24:P57)</f>
        <v>6920000</v>
      </c>
      <c r="Q58" s="416">
        <f t="shared" si="15"/>
        <v>25000</v>
      </c>
      <c r="R58" s="416">
        <f t="shared" si="15"/>
        <v>5780000</v>
      </c>
      <c r="S58" s="416">
        <f t="shared" si="15"/>
        <v>1422500</v>
      </c>
      <c r="T58" s="416">
        <f t="shared" si="15"/>
        <v>12230000</v>
      </c>
      <c r="U58" s="416">
        <f t="shared" si="15"/>
        <v>2625000</v>
      </c>
      <c r="V58" s="417">
        <f t="shared" si="15"/>
        <v>17395000</v>
      </c>
      <c r="W58" s="417">
        <v>0</v>
      </c>
      <c r="X58" s="417">
        <v>0</v>
      </c>
      <c r="Y58" s="417">
        <f t="shared" si="15"/>
        <v>5375000</v>
      </c>
      <c r="Z58" s="443">
        <f t="shared" si="15"/>
        <v>3500000</v>
      </c>
    </row>
    <row r="59" spans="1:26" s="120" customFormat="1" ht="12" thickTop="1" x14ac:dyDescent="0.2">
      <c r="A59" s="141">
        <v>56</v>
      </c>
      <c r="B59" s="165">
        <v>22</v>
      </c>
      <c r="C59" s="182">
        <v>5420100</v>
      </c>
      <c r="D59" s="182" t="s">
        <v>378</v>
      </c>
      <c r="E59" s="133">
        <v>7853200</v>
      </c>
      <c r="F59" s="134">
        <v>960000</v>
      </c>
      <c r="G59" s="182" t="s">
        <v>378</v>
      </c>
      <c r="H59" s="284">
        <v>0</v>
      </c>
      <c r="I59" s="168" t="str">
        <f>VLOOKUP(C59,Produkte!$A$1:$B$250,2,0)</f>
        <v>Kreisstraßen</v>
      </c>
      <c r="J59" s="168" t="s">
        <v>72</v>
      </c>
      <c r="K59" s="169" t="s">
        <v>488</v>
      </c>
      <c r="L59" s="265" t="s">
        <v>628</v>
      </c>
      <c r="M59" s="150">
        <f t="shared" ref="M59:M84" si="16">O59+Q59+S59+U59</f>
        <v>0</v>
      </c>
      <c r="N59" s="151">
        <f t="shared" ref="N59:N84" si="17">P59+R59+T59+V59</f>
        <v>60000</v>
      </c>
      <c r="O59" s="284">
        <v>0</v>
      </c>
      <c r="P59" s="139">
        <v>0</v>
      </c>
      <c r="Q59" s="284">
        <v>0</v>
      </c>
      <c r="R59" s="139">
        <v>0</v>
      </c>
      <c r="S59" s="284">
        <v>0</v>
      </c>
      <c r="T59" s="139">
        <v>60000</v>
      </c>
      <c r="U59" s="284">
        <v>0</v>
      </c>
      <c r="V59" s="139">
        <v>0</v>
      </c>
      <c r="W59" s="285">
        <f>W57+O59-P59</f>
        <v>0</v>
      </c>
      <c r="X59" s="286">
        <f>X57+Q59-R59</f>
        <v>0</v>
      </c>
      <c r="Y59" s="161">
        <v>0</v>
      </c>
      <c r="Z59" s="272">
        <v>0</v>
      </c>
    </row>
    <row r="60" spans="1:26" s="120" customFormat="1" ht="11.25" x14ac:dyDescent="0.2">
      <c r="A60" s="141">
        <v>57</v>
      </c>
      <c r="B60" s="165">
        <v>22</v>
      </c>
      <c r="C60" s="182">
        <v>5420100</v>
      </c>
      <c r="D60" s="182" t="s">
        <v>378</v>
      </c>
      <c r="E60" s="133">
        <v>7853200</v>
      </c>
      <c r="F60" s="134">
        <v>960000</v>
      </c>
      <c r="G60" s="182" t="s">
        <v>378</v>
      </c>
      <c r="H60" s="284">
        <v>0</v>
      </c>
      <c r="I60" s="168" t="str">
        <f>VLOOKUP(C60,Produkte!$A$1:$B$250,2,0)</f>
        <v>Kreisstraßen</v>
      </c>
      <c r="J60" s="168" t="s">
        <v>83</v>
      </c>
      <c r="K60" s="169" t="s">
        <v>73</v>
      </c>
      <c r="L60" s="265" t="s">
        <v>628</v>
      </c>
      <c r="M60" s="150">
        <f t="shared" si="16"/>
        <v>0</v>
      </c>
      <c r="N60" s="151">
        <f t="shared" si="17"/>
        <v>80000</v>
      </c>
      <c r="O60" s="284">
        <v>0</v>
      </c>
      <c r="P60" s="139">
        <v>0</v>
      </c>
      <c r="Q60" s="284">
        <v>0</v>
      </c>
      <c r="R60" s="139">
        <v>0</v>
      </c>
      <c r="S60" s="284">
        <v>0</v>
      </c>
      <c r="T60" s="139">
        <v>80000</v>
      </c>
      <c r="U60" s="284">
        <v>0</v>
      </c>
      <c r="V60" s="139">
        <v>0</v>
      </c>
      <c r="W60" s="285">
        <f>W59+O60-P60</f>
        <v>0</v>
      </c>
      <c r="X60" s="286">
        <f>X59+Q60-R60</f>
        <v>0</v>
      </c>
      <c r="Y60" s="161">
        <v>30000</v>
      </c>
      <c r="Z60" s="272">
        <v>0</v>
      </c>
    </row>
    <row r="61" spans="1:26" s="120" customFormat="1" ht="11.25" x14ac:dyDescent="0.2">
      <c r="A61" s="141">
        <v>58</v>
      </c>
      <c r="B61" s="165">
        <v>22</v>
      </c>
      <c r="C61" s="182">
        <v>5420100</v>
      </c>
      <c r="D61" s="182" t="s">
        <v>378</v>
      </c>
      <c r="E61" s="133">
        <v>7853200</v>
      </c>
      <c r="F61" s="134">
        <v>960032</v>
      </c>
      <c r="G61" s="182" t="s">
        <v>378</v>
      </c>
      <c r="H61" s="284">
        <v>0</v>
      </c>
      <c r="I61" s="168" t="str">
        <f>VLOOKUP(C61,Produkte!$A$1:$B$250,2,0)</f>
        <v>Kreisstraßen</v>
      </c>
      <c r="J61" s="168" t="s">
        <v>78</v>
      </c>
      <c r="K61" s="169" t="s">
        <v>494</v>
      </c>
      <c r="L61" s="265" t="s">
        <v>628</v>
      </c>
      <c r="M61" s="150">
        <f t="shared" si="16"/>
        <v>0</v>
      </c>
      <c r="N61" s="151">
        <f t="shared" si="17"/>
        <v>3450000</v>
      </c>
      <c r="O61" s="284">
        <v>0</v>
      </c>
      <c r="P61" s="139">
        <v>450000</v>
      </c>
      <c r="Q61" s="284">
        <v>0</v>
      </c>
      <c r="R61" s="139">
        <v>1500000</v>
      </c>
      <c r="S61" s="284">
        <v>0</v>
      </c>
      <c r="T61" s="139">
        <v>1500000</v>
      </c>
      <c r="U61" s="284">
        <v>0</v>
      </c>
      <c r="V61" s="139">
        <v>0</v>
      </c>
      <c r="W61" s="285">
        <f t="shared" ref="W61:W84" si="18">W60+O61-P61</f>
        <v>-450000</v>
      </c>
      <c r="X61" s="286">
        <f t="shared" ref="X61:X84" si="19">X60+Q61-R61</f>
        <v>-1500000</v>
      </c>
      <c r="Y61" s="161">
        <v>0</v>
      </c>
      <c r="Z61" s="272">
        <v>0</v>
      </c>
    </row>
    <row r="62" spans="1:26" s="120" customFormat="1" ht="11.25" x14ac:dyDescent="0.2">
      <c r="A62" s="141">
        <v>59</v>
      </c>
      <c r="B62" s="165" t="s">
        <v>418</v>
      </c>
      <c r="C62" s="182">
        <v>5420100</v>
      </c>
      <c r="D62" s="182"/>
      <c r="E62" s="133"/>
      <c r="F62" s="134"/>
      <c r="G62" s="182"/>
      <c r="H62" s="284">
        <v>0</v>
      </c>
      <c r="I62" s="168" t="str">
        <f>VLOOKUP(C62,Produkte!$A$1:$B$250,2,0)</f>
        <v>Kreisstraßen</v>
      </c>
      <c r="J62" s="168" t="s">
        <v>522</v>
      </c>
      <c r="K62" s="169" t="s">
        <v>523</v>
      </c>
      <c r="L62" s="265" t="s">
        <v>628</v>
      </c>
      <c r="M62" s="150">
        <f t="shared" si="16"/>
        <v>0</v>
      </c>
      <c r="N62" s="151">
        <f t="shared" si="17"/>
        <v>850000</v>
      </c>
      <c r="O62" s="284">
        <v>0</v>
      </c>
      <c r="P62" s="139">
        <v>50000</v>
      </c>
      <c r="Q62" s="284">
        <v>0</v>
      </c>
      <c r="R62" s="139">
        <v>800000</v>
      </c>
      <c r="S62" s="284">
        <v>0</v>
      </c>
      <c r="T62" s="139">
        <v>0</v>
      </c>
      <c r="U62" s="284">
        <v>0</v>
      </c>
      <c r="V62" s="139">
        <v>0</v>
      </c>
      <c r="W62" s="285">
        <f t="shared" si="18"/>
        <v>-500000</v>
      </c>
      <c r="X62" s="286">
        <f t="shared" si="19"/>
        <v>-2300000</v>
      </c>
      <c r="Y62" s="161">
        <v>1500000</v>
      </c>
      <c r="Z62" s="272">
        <v>0</v>
      </c>
    </row>
    <row r="63" spans="1:26" s="120" customFormat="1" ht="22.5" x14ac:dyDescent="0.2">
      <c r="A63" s="141">
        <v>60</v>
      </c>
      <c r="B63" s="165" t="s">
        <v>418</v>
      </c>
      <c r="C63" s="182">
        <v>5420100</v>
      </c>
      <c r="D63" s="182"/>
      <c r="E63" s="133"/>
      <c r="F63" s="134"/>
      <c r="G63" s="182"/>
      <c r="H63" s="284">
        <v>0</v>
      </c>
      <c r="I63" s="168" t="str">
        <f>VLOOKUP(C63,Produkte!$A$1:$B$250,2,0)</f>
        <v>Kreisstraßen</v>
      </c>
      <c r="J63" s="168" t="s">
        <v>527</v>
      </c>
      <c r="K63" s="169" t="s">
        <v>528</v>
      </c>
      <c r="L63" s="265" t="s">
        <v>628</v>
      </c>
      <c r="M63" s="150">
        <f t="shared" si="16"/>
        <v>0</v>
      </c>
      <c r="N63" s="151">
        <f t="shared" si="17"/>
        <v>2300000</v>
      </c>
      <c r="O63" s="284">
        <v>0</v>
      </c>
      <c r="P63" s="139">
        <v>100000</v>
      </c>
      <c r="Q63" s="284">
        <v>0</v>
      </c>
      <c r="R63" s="139">
        <v>75000</v>
      </c>
      <c r="S63" s="284">
        <v>0</v>
      </c>
      <c r="T63" s="139">
        <v>25000</v>
      </c>
      <c r="U63" s="284">
        <v>0</v>
      </c>
      <c r="V63" s="139">
        <v>2100000</v>
      </c>
      <c r="W63" s="285">
        <f t="shared" si="18"/>
        <v>-600000</v>
      </c>
      <c r="X63" s="286">
        <f t="shared" si="19"/>
        <v>-2375000</v>
      </c>
      <c r="Y63" s="161">
        <v>25000</v>
      </c>
      <c r="Z63" s="272">
        <v>0</v>
      </c>
    </row>
    <row r="64" spans="1:26" s="120" customFormat="1" ht="22.5" x14ac:dyDescent="0.2">
      <c r="A64" s="141">
        <v>61</v>
      </c>
      <c r="B64" s="165" t="s">
        <v>418</v>
      </c>
      <c r="C64" s="182">
        <v>5420100</v>
      </c>
      <c r="D64" s="182"/>
      <c r="E64" s="133"/>
      <c r="F64" s="134"/>
      <c r="G64" s="182"/>
      <c r="H64" s="284">
        <v>0</v>
      </c>
      <c r="I64" s="168" t="str">
        <f>VLOOKUP(C64,Produkte!$A$1:$B$250,2,0)</f>
        <v>Kreisstraßen</v>
      </c>
      <c r="J64" s="168" t="s">
        <v>469</v>
      </c>
      <c r="K64" s="169" t="s">
        <v>468</v>
      </c>
      <c r="L64" s="265" t="s">
        <v>628</v>
      </c>
      <c r="M64" s="150">
        <f t="shared" si="16"/>
        <v>0</v>
      </c>
      <c r="N64" s="151">
        <f t="shared" si="17"/>
        <v>1200000</v>
      </c>
      <c r="O64" s="284">
        <v>0</v>
      </c>
      <c r="P64" s="139">
        <v>1200000</v>
      </c>
      <c r="Q64" s="284">
        <v>0</v>
      </c>
      <c r="R64" s="139">
        <v>0</v>
      </c>
      <c r="S64" s="284">
        <v>0</v>
      </c>
      <c r="T64" s="139">
        <v>0</v>
      </c>
      <c r="U64" s="284">
        <v>0</v>
      </c>
      <c r="V64" s="139">
        <v>0</v>
      </c>
      <c r="W64" s="285">
        <f t="shared" si="18"/>
        <v>-1800000</v>
      </c>
      <c r="X64" s="286">
        <f t="shared" si="19"/>
        <v>-2375000</v>
      </c>
      <c r="Y64" s="161">
        <v>0</v>
      </c>
      <c r="Z64" s="272">
        <v>0</v>
      </c>
    </row>
    <row r="65" spans="1:26" s="120" customFormat="1" ht="11.25" x14ac:dyDescent="0.2">
      <c r="A65" s="141">
        <v>62</v>
      </c>
      <c r="B65" s="165">
        <v>22</v>
      </c>
      <c r="C65" s="182">
        <v>5420100</v>
      </c>
      <c r="D65" s="182" t="s">
        <v>378</v>
      </c>
      <c r="E65" s="133">
        <v>7853200</v>
      </c>
      <c r="F65" s="134">
        <v>960000</v>
      </c>
      <c r="G65" s="182" t="s">
        <v>378</v>
      </c>
      <c r="H65" s="284">
        <v>0</v>
      </c>
      <c r="I65" s="168" t="str">
        <f>VLOOKUP(C65,Produkte!$A$1:$B$250,2,0)</f>
        <v>Kreisstraßen</v>
      </c>
      <c r="J65" s="168" t="s">
        <v>617</v>
      </c>
      <c r="K65" s="169" t="s">
        <v>483</v>
      </c>
      <c r="L65" s="265" t="s">
        <v>628</v>
      </c>
      <c r="M65" s="150">
        <f t="shared" si="16"/>
        <v>0</v>
      </c>
      <c r="N65" s="151">
        <f t="shared" si="17"/>
        <v>2770000</v>
      </c>
      <c r="O65" s="284">
        <v>0</v>
      </c>
      <c r="P65" s="139">
        <v>300000</v>
      </c>
      <c r="Q65" s="284">
        <v>0</v>
      </c>
      <c r="R65" s="139">
        <v>2470000</v>
      </c>
      <c r="S65" s="284">
        <v>0</v>
      </c>
      <c r="T65" s="139">
        <v>0</v>
      </c>
      <c r="U65" s="284">
        <v>0</v>
      </c>
      <c r="V65" s="139">
        <v>0</v>
      </c>
      <c r="W65" s="285">
        <f t="shared" si="18"/>
        <v>-2100000</v>
      </c>
      <c r="X65" s="286">
        <f t="shared" si="19"/>
        <v>-4845000</v>
      </c>
      <c r="Y65" s="161">
        <v>0</v>
      </c>
      <c r="Z65" s="272">
        <v>0</v>
      </c>
    </row>
    <row r="66" spans="1:26" s="120" customFormat="1" ht="11.25" x14ac:dyDescent="0.2">
      <c r="A66" s="141">
        <v>63</v>
      </c>
      <c r="B66" s="165">
        <v>22</v>
      </c>
      <c r="C66" s="182">
        <v>5420100</v>
      </c>
      <c r="D66" s="182" t="s">
        <v>378</v>
      </c>
      <c r="E66" s="133">
        <v>7853200</v>
      </c>
      <c r="F66" s="134">
        <v>960000</v>
      </c>
      <c r="G66" s="182" t="s">
        <v>378</v>
      </c>
      <c r="H66" s="284">
        <v>0</v>
      </c>
      <c r="I66" s="168" t="str">
        <f>VLOOKUP(C66,Produkte!$A$1:$B$250,2,0)</f>
        <v>Kreisstraßen</v>
      </c>
      <c r="J66" s="168" t="s">
        <v>482</v>
      </c>
      <c r="K66" s="169" t="s">
        <v>483</v>
      </c>
      <c r="L66" s="265" t="s">
        <v>628</v>
      </c>
      <c r="M66" s="150">
        <f t="shared" si="16"/>
        <v>0</v>
      </c>
      <c r="N66" s="151">
        <f t="shared" si="17"/>
        <v>1940000</v>
      </c>
      <c r="O66" s="284">
        <v>0</v>
      </c>
      <c r="P66" s="139">
        <v>0</v>
      </c>
      <c r="Q66" s="284">
        <v>0</v>
      </c>
      <c r="R66" s="139">
        <v>230000</v>
      </c>
      <c r="S66" s="284">
        <v>0</v>
      </c>
      <c r="T66" s="139">
        <v>1710000</v>
      </c>
      <c r="U66" s="284">
        <v>0</v>
      </c>
      <c r="V66" s="139">
        <v>0</v>
      </c>
      <c r="W66" s="285">
        <f t="shared" si="18"/>
        <v>-2100000</v>
      </c>
      <c r="X66" s="286">
        <f t="shared" si="19"/>
        <v>-5075000</v>
      </c>
      <c r="Y66" s="161">
        <v>0</v>
      </c>
      <c r="Z66" s="272">
        <v>0</v>
      </c>
    </row>
    <row r="67" spans="1:26" s="120" customFormat="1" ht="33.75" x14ac:dyDescent="0.2">
      <c r="A67" s="141">
        <v>64</v>
      </c>
      <c r="B67" s="165" t="s">
        <v>418</v>
      </c>
      <c r="C67" s="182">
        <v>5420100</v>
      </c>
      <c r="D67" s="182"/>
      <c r="E67" s="133"/>
      <c r="F67" s="134"/>
      <c r="G67" s="182"/>
      <c r="H67" s="284">
        <v>0</v>
      </c>
      <c r="I67" s="168" t="str">
        <f>VLOOKUP(C67,Produkte!$A$1:$B$250,2,0)</f>
        <v>Kreisstraßen</v>
      </c>
      <c r="J67" s="168" t="s">
        <v>485</v>
      </c>
      <c r="K67" s="169" t="s">
        <v>484</v>
      </c>
      <c r="L67" s="265" t="s">
        <v>628</v>
      </c>
      <c r="M67" s="150">
        <f t="shared" si="16"/>
        <v>0</v>
      </c>
      <c r="N67" s="151">
        <f t="shared" si="17"/>
        <v>3855000</v>
      </c>
      <c r="O67" s="284">
        <v>0</v>
      </c>
      <c r="P67" s="139">
        <v>0</v>
      </c>
      <c r="Q67" s="284">
        <v>0</v>
      </c>
      <c r="R67" s="139">
        <v>400000</v>
      </c>
      <c r="S67" s="284">
        <v>0</v>
      </c>
      <c r="T67" s="139">
        <v>3455000</v>
      </c>
      <c r="U67" s="284">
        <v>0</v>
      </c>
      <c r="V67" s="139">
        <v>0</v>
      </c>
      <c r="W67" s="285">
        <f t="shared" si="18"/>
        <v>-2100000</v>
      </c>
      <c r="X67" s="286">
        <f t="shared" si="19"/>
        <v>-5475000</v>
      </c>
      <c r="Y67" s="161">
        <v>1500000</v>
      </c>
      <c r="Z67" s="272">
        <v>0</v>
      </c>
    </row>
    <row r="68" spans="1:26" s="120" customFormat="1" ht="11.25" x14ac:dyDescent="0.2">
      <c r="A68" s="141">
        <v>65</v>
      </c>
      <c r="B68" s="165" t="s">
        <v>418</v>
      </c>
      <c r="C68" s="182">
        <v>5420100</v>
      </c>
      <c r="D68" s="182"/>
      <c r="E68" s="133"/>
      <c r="F68" s="134"/>
      <c r="G68" s="182"/>
      <c r="H68" s="284">
        <v>0</v>
      </c>
      <c r="I68" s="168" t="str">
        <f>VLOOKUP(C68,Produkte!$A$1:$B$250,2,0)</f>
        <v>Kreisstraßen</v>
      </c>
      <c r="J68" s="168" t="s">
        <v>509</v>
      </c>
      <c r="K68" s="169" t="s">
        <v>510</v>
      </c>
      <c r="L68" s="265" t="s">
        <v>628</v>
      </c>
      <c r="M68" s="150">
        <f t="shared" si="16"/>
        <v>0</v>
      </c>
      <c r="N68" s="151">
        <f t="shared" si="17"/>
        <v>900000</v>
      </c>
      <c r="O68" s="284">
        <v>0</v>
      </c>
      <c r="P68" s="139">
        <v>50000</v>
      </c>
      <c r="Q68" s="284">
        <v>0</v>
      </c>
      <c r="R68" s="139">
        <v>400000</v>
      </c>
      <c r="S68" s="284">
        <v>0</v>
      </c>
      <c r="T68" s="139">
        <v>450000</v>
      </c>
      <c r="U68" s="284">
        <v>0</v>
      </c>
      <c r="V68" s="139">
        <v>0</v>
      </c>
      <c r="W68" s="285">
        <f t="shared" si="18"/>
        <v>-2150000</v>
      </c>
      <c r="X68" s="286">
        <f t="shared" si="19"/>
        <v>-5875000</v>
      </c>
      <c r="Y68" s="161">
        <v>450000</v>
      </c>
      <c r="Z68" s="272">
        <v>0</v>
      </c>
    </row>
    <row r="69" spans="1:26" s="120" customFormat="1" ht="22.5" x14ac:dyDescent="0.2">
      <c r="A69" s="141">
        <v>66</v>
      </c>
      <c r="B69" s="165">
        <v>22</v>
      </c>
      <c r="C69" s="182">
        <v>5420100</v>
      </c>
      <c r="D69" s="182" t="s">
        <v>378</v>
      </c>
      <c r="E69" s="133">
        <v>7853200</v>
      </c>
      <c r="F69" s="134">
        <v>960000</v>
      </c>
      <c r="G69" s="182" t="s">
        <v>378</v>
      </c>
      <c r="H69" s="284">
        <v>0</v>
      </c>
      <c r="I69" s="168" t="str">
        <f>VLOOKUP(C69,Produkte!$A$1:$B$250,2,0)</f>
        <v>Kreisstraßen</v>
      </c>
      <c r="J69" s="168" t="s">
        <v>85</v>
      </c>
      <c r="K69" s="169" t="s">
        <v>483</v>
      </c>
      <c r="L69" s="265" t="s">
        <v>628</v>
      </c>
      <c r="M69" s="150">
        <f t="shared" si="16"/>
        <v>0</v>
      </c>
      <c r="N69" s="151">
        <f t="shared" si="17"/>
        <v>380000</v>
      </c>
      <c r="O69" s="284">
        <v>0</v>
      </c>
      <c r="P69" s="139">
        <v>30000</v>
      </c>
      <c r="Q69" s="284">
        <v>0</v>
      </c>
      <c r="R69" s="139">
        <v>350000</v>
      </c>
      <c r="S69" s="284">
        <v>0</v>
      </c>
      <c r="T69" s="139">
        <v>0</v>
      </c>
      <c r="U69" s="284">
        <v>0</v>
      </c>
      <c r="V69" s="139">
        <v>0</v>
      </c>
      <c r="W69" s="285">
        <f t="shared" si="18"/>
        <v>-2180000</v>
      </c>
      <c r="X69" s="286">
        <f t="shared" si="19"/>
        <v>-6225000</v>
      </c>
      <c r="Y69" s="161">
        <v>30000</v>
      </c>
      <c r="Z69" s="272">
        <v>0</v>
      </c>
    </row>
    <row r="70" spans="1:26" s="120" customFormat="1" ht="22.5" x14ac:dyDescent="0.2">
      <c r="A70" s="141">
        <v>67</v>
      </c>
      <c r="B70" s="165" t="s">
        <v>418</v>
      </c>
      <c r="C70" s="182">
        <v>5420100</v>
      </c>
      <c r="D70" s="182"/>
      <c r="E70" s="133"/>
      <c r="F70" s="134"/>
      <c r="G70" s="182"/>
      <c r="H70" s="284">
        <v>0</v>
      </c>
      <c r="I70" s="168" t="str">
        <f>VLOOKUP(C70,Produkte!$A$1:$B$250,2,0)</f>
        <v>Kreisstraßen</v>
      </c>
      <c r="J70" s="168" t="s">
        <v>497</v>
      </c>
      <c r="K70" s="169" t="s">
        <v>498</v>
      </c>
      <c r="L70" s="265" t="s">
        <v>628</v>
      </c>
      <c r="M70" s="150">
        <f t="shared" si="16"/>
        <v>0</v>
      </c>
      <c r="N70" s="151">
        <f t="shared" si="17"/>
        <v>900000</v>
      </c>
      <c r="O70" s="284">
        <v>0</v>
      </c>
      <c r="P70" s="139">
        <v>900000</v>
      </c>
      <c r="Q70" s="284">
        <v>0</v>
      </c>
      <c r="R70" s="139">
        <v>0</v>
      </c>
      <c r="S70" s="284">
        <v>0</v>
      </c>
      <c r="T70" s="139">
        <v>0</v>
      </c>
      <c r="U70" s="284">
        <v>0</v>
      </c>
      <c r="V70" s="139">
        <v>0</v>
      </c>
      <c r="W70" s="178">
        <f t="shared" si="18"/>
        <v>-3080000</v>
      </c>
      <c r="X70" s="179">
        <f t="shared" si="19"/>
        <v>-6225000</v>
      </c>
      <c r="Y70" s="161">
        <v>0</v>
      </c>
      <c r="Z70" s="272">
        <v>0</v>
      </c>
    </row>
    <row r="71" spans="1:26" s="120" customFormat="1" ht="22.5" x14ac:dyDescent="0.2">
      <c r="A71" s="141">
        <v>68</v>
      </c>
      <c r="B71" s="165">
        <v>22</v>
      </c>
      <c r="C71" s="182">
        <v>5420100</v>
      </c>
      <c r="D71" s="182" t="s">
        <v>378</v>
      </c>
      <c r="E71" s="133">
        <v>7853200</v>
      </c>
      <c r="F71" s="134">
        <v>960000</v>
      </c>
      <c r="G71" s="182" t="s">
        <v>378</v>
      </c>
      <c r="H71" s="284">
        <v>0</v>
      </c>
      <c r="I71" s="168" t="str">
        <f>VLOOKUP(C71,Produkte!$A$1:$B$250,2,0)</f>
        <v>Kreisstraßen</v>
      </c>
      <c r="J71" s="168" t="s">
        <v>74</v>
      </c>
      <c r="K71" s="169" t="s">
        <v>69</v>
      </c>
      <c r="L71" s="265" t="s">
        <v>628</v>
      </c>
      <c r="M71" s="150">
        <f t="shared" si="16"/>
        <v>0</v>
      </c>
      <c r="N71" s="151">
        <f t="shared" si="17"/>
        <v>60000</v>
      </c>
      <c r="O71" s="284">
        <v>0</v>
      </c>
      <c r="P71" s="139">
        <v>0</v>
      </c>
      <c r="Q71" s="284">
        <v>0</v>
      </c>
      <c r="R71" s="139">
        <v>0</v>
      </c>
      <c r="S71" s="284">
        <v>0</v>
      </c>
      <c r="T71" s="139">
        <v>60000</v>
      </c>
      <c r="U71" s="284">
        <v>0</v>
      </c>
      <c r="V71" s="139">
        <v>0</v>
      </c>
      <c r="W71" s="178">
        <f t="shared" si="18"/>
        <v>-3080000</v>
      </c>
      <c r="X71" s="179">
        <f t="shared" si="19"/>
        <v>-6225000</v>
      </c>
      <c r="Y71" s="161">
        <v>0</v>
      </c>
      <c r="Z71" s="272">
        <v>0</v>
      </c>
    </row>
    <row r="72" spans="1:26" s="120" customFormat="1" ht="22.5" x14ac:dyDescent="0.2">
      <c r="A72" s="141">
        <v>69</v>
      </c>
      <c r="B72" s="165" t="s">
        <v>418</v>
      </c>
      <c r="C72" s="182">
        <v>5420100</v>
      </c>
      <c r="D72" s="182"/>
      <c r="E72" s="133"/>
      <c r="F72" s="134"/>
      <c r="G72" s="182"/>
      <c r="H72" s="284">
        <v>0</v>
      </c>
      <c r="I72" s="168" t="str">
        <f>VLOOKUP(C72,Produkte!$A$1:$B$250,2,0)</f>
        <v>Kreisstraßen</v>
      </c>
      <c r="J72" s="168" t="s">
        <v>474</v>
      </c>
      <c r="K72" s="169" t="s">
        <v>475</v>
      </c>
      <c r="L72" s="265" t="s">
        <v>628</v>
      </c>
      <c r="M72" s="150">
        <f t="shared" si="16"/>
        <v>0</v>
      </c>
      <c r="N72" s="151">
        <f t="shared" si="17"/>
        <v>1200000</v>
      </c>
      <c r="O72" s="284">
        <v>0</v>
      </c>
      <c r="P72" s="139">
        <v>100000</v>
      </c>
      <c r="Q72" s="284">
        <v>0</v>
      </c>
      <c r="R72" s="139">
        <v>100000</v>
      </c>
      <c r="S72" s="284">
        <v>0</v>
      </c>
      <c r="T72" s="139">
        <v>1000000</v>
      </c>
      <c r="U72" s="284">
        <v>0</v>
      </c>
      <c r="V72" s="139">
        <v>0</v>
      </c>
      <c r="W72" s="178">
        <f t="shared" si="18"/>
        <v>-3180000</v>
      </c>
      <c r="X72" s="179">
        <f t="shared" si="19"/>
        <v>-6325000</v>
      </c>
      <c r="Y72" s="161">
        <v>0</v>
      </c>
      <c r="Z72" s="272">
        <v>0</v>
      </c>
    </row>
    <row r="73" spans="1:26" s="120" customFormat="1" ht="11.25" x14ac:dyDescent="0.2">
      <c r="A73" s="141">
        <v>70</v>
      </c>
      <c r="B73" s="165" t="s">
        <v>418</v>
      </c>
      <c r="C73" s="182">
        <v>5420100</v>
      </c>
      <c r="D73" s="182">
        <v>6814200</v>
      </c>
      <c r="E73" s="133">
        <v>7852200</v>
      </c>
      <c r="F73" s="134">
        <v>960000</v>
      </c>
      <c r="G73" s="182">
        <v>2331100</v>
      </c>
      <c r="H73" s="165" t="s">
        <v>429</v>
      </c>
      <c r="I73" s="168" t="str">
        <f>VLOOKUP(C73,Produkte!$A$1:$B$250,2,0)</f>
        <v>Kreisstraßen</v>
      </c>
      <c r="J73" s="168" t="s">
        <v>428</v>
      </c>
      <c r="K73" s="169" t="s">
        <v>616</v>
      </c>
      <c r="L73" s="265" t="s">
        <v>628</v>
      </c>
      <c r="M73" s="150">
        <f t="shared" si="16"/>
        <v>0</v>
      </c>
      <c r="N73" s="151">
        <f t="shared" si="17"/>
        <v>1650000</v>
      </c>
      <c r="O73" s="284">
        <v>0</v>
      </c>
      <c r="P73" s="139">
        <v>0</v>
      </c>
      <c r="Q73" s="284">
        <v>0</v>
      </c>
      <c r="R73" s="139">
        <v>50000</v>
      </c>
      <c r="S73" s="284">
        <v>0</v>
      </c>
      <c r="T73" s="139">
        <v>100000</v>
      </c>
      <c r="U73" s="284">
        <v>0</v>
      </c>
      <c r="V73" s="139">
        <v>1500000</v>
      </c>
      <c r="W73" s="178">
        <f t="shared" si="18"/>
        <v>-3180000</v>
      </c>
      <c r="X73" s="179">
        <f t="shared" si="19"/>
        <v>-6375000</v>
      </c>
      <c r="Y73" s="161">
        <v>100000</v>
      </c>
      <c r="Z73" s="272">
        <v>0</v>
      </c>
    </row>
    <row r="74" spans="1:26" s="120" customFormat="1" ht="11.25" x14ac:dyDescent="0.2">
      <c r="A74" s="141">
        <v>71</v>
      </c>
      <c r="B74" s="165" t="s">
        <v>418</v>
      </c>
      <c r="C74" s="182">
        <v>5420100</v>
      </c>
      <c r="D74" s="182"/>
      <c r="E74" s="133"/>
      <c r="F74" s="134"/>
      <c r="G74" s="182"/>
      <c r="H74" s="284">
        <v>0</v>
      </c>
      <c r="I74" s="168" t="str">
        <f>VLOOKUP(C74,Produkte!$A$1:$B$250,2,0)</f>
        <v>Kreisstraßen</v>
      </c>
      <c r="J74" s="168" t="s">
        <v>520</v>
      </c>
      <c r="K74" s="169" t="s">
        <v>521</v>
      </c>
      <c r="L74" s="265" t="s">
        <v>628</v>
      </c>
      <c r="M74" s="150">
        <f t="shared" si="16"/>
        <v>0</v>
      </c>
      <c r="N74" s="151">
        <f t="shared" si="17"/>
        <v>2000000</v>
      </c>
      <c r="O74" s="284">
        <v>0</v>
      </c>
      <c r="P74" s="139">
        <v>50000</v>
      </c>
      <c r="Q74" s="284">
        <v>0</v>
      </c>
      <c r="R74" s="139">
        <v>50000</v>
      </c>
      <c r="S74" s="284">
        <v>0</v>
      </c>
      <c r="T74" s="139">
        <v>900000</v>
      </c>
      <c r="U74" s="284">
        <v>0</v>
      </c>
      <c r="V74" s="139">
        <v>1000000</v>
      </c>
      <c r="W74" s="178">
        <f t="shared" si="18"/>
        <v>-3230000</v>
      </c>
      <c r="X74" s="179">
        <f t="shared" si="19"/>
        <v>-6425000</v>
      </c>
      <c r="Y74" s="161">
        <v>0</v>
      </c>
      <c r="Z74" s="272">
        <v>0</v>
      </c>
    </row>
    <row r="75" spans="1:26" s="120" customFormat="1" ht="11.25" x14ac:dyDescent="0.2">
      <c r="A75" s="141">
        <v>72</v>
      </c>
      <c r="B75" s="165">
        <v>22</v>
      </c>
      <c r="C75" s="182">
        <v>5420100</v>
      </c>
      <c r="D75" s="182" t="s">
        <v>378</v>
      </c>
      <c r="E75" s="133">
        <v>7853200</v>
      </c>
      <c r="F75" s="134">
        <v>960000</v>
      </c>
      <c r="G75" s="182" t="s">
        <v>378</v>
      </c>
      <c r="H75" s="284">
        <v>0</v>
      </c>
      <c r="I75" s="168" t="str">
        <f>VLOOKUP(C75,Produkte!$A$1:$B$250,2,0)</f>
        <v>Kreisstraßen</v>
      </c>
      <c r="J75" s="168" t="s">
        <v>82</v>
      </c>
      <c r="K75" s="169" t="s">
        <v>506</v>
      </c>
      <c r="L75" s="265" t="s">
        <v>628</v>
      </c>
      <c r="M75" s="150">
        <f t="shared" si="16"/>
        <v>0</v>
      </c>
      <c r="N75" s="151">
        <f t="shared" si="17"/>
        <v>910000</v>
      </c>
      <c r="O75" s="284">
        <v>0</v>
      </c>
      <c r="P75" s="139">
        <v>0</v>
      </c>
      <c r="Q75" s="284">
        <v>0</v>
      </c>
      <c r="R75" s="139">
        <v>60000</v>
      </c>
      <c r="S75" s="284">
        <v>0</v>
      </c>
      <c r="T75" s="139">
        <v>400000</v>
      </c>
      <c r="U75" s="284">
        <v>0</v>
      </c>
      <c r="V75" s="139">
        <v>450000</v>
      </c>
      <c r="W75" s="178">
        <f t="shared" si="18"/>
        <v>-3230000</v>
      </c>
      <c r="X75" s="179">
        <f t="shared" si="19"/>
        <v>-6485000</v>
      </c>
      <c r="Y75" s="161">
        <v>50000</v>
      </c>
      <c r="Z75" s="272">
        <v>0</v>
      </c>
    </row>
    <row r="76" spans="1:26" s="120" customFormat="1" ht="33.75" x14ac:dyDescent="0.2">
      <c r="A76" s="141">
        <v>73</v>
      </c>
      <c r="B76" s="165" t="s">
        <v>418</v>
      </c>
      <c r="C76" s="182">
        <v>5420100</v>
      </c>
      <c r="D76" s="182"/>
      <c r="E76" s="133"/>
      <c r="F76" s="134"/>
      <c r="G76" s="182"/>
      <c r="H76" s="284">
        <v>0</v>
      </c>
      <c r="I76" s="168" t="str">
        <f>VLOOKUP(C76,Produkte!$A$1:$B$250,2,0)</f>
        <v>Kreisstraßen</v>
      </c>
      <c r="J76" s="168" t="s">
        <v>462</v>
      </c>
      <c r="K76" s="169" t="s">
        <v>461</v>
      </c>
      <c r="L76" s="265" t="s">
        <v>628</v>
      </c>
      <c r="M76" s="150">
        <f t="shared" si="16"/>
        <v>0</v>
      </c>
      <c r="N76" s="151">
        <f t="shared" si="17"/>
        <v>1800000</v>
      </c>
      <c r="O76" s="284">
        <v>0</v>
      </c>
      <c r="P76" s="139">
        <v>150000</v>
      </c>
      <c r="Q76" s="284">
        <v>0</v>
      </c>
      <c r="R76" s="139">
        <v>50000</v>
      </c>
      <c r="S76" s="284">
        <v>0</v>
      </c>
      <c r="T76" s="139">
        <v>800000</v>
      </c>
      <c r="U76" s="284">
        <v>0</v>
      </c>
      <c r="V76" s="139">
        <v>800000</v>
      </c>
      <c r="W76" s="178">
        <f t="shared" si="18"/>
        <v>-3380000</v>
      </c>
      <c r="X76" s="179">
        <f t="shared" si="19"/>
        <v>-6535000</v>
      </c>
      <c r="Y76" s="161">
        <v>0</v>
      </c>
      <c r="Z76" s="272">
        <v>320000</v>
      </c>
    </row>
    <row r="77" spans="1:26" s="120" customFormat="1" ht="33.75" x14ac:dyDescent="0.2">
      <c r="A77" s="141">
        <v>74</v>
      </c>
      <c r="B77" s="165" t="s">
        <v>418</v>
      </c>
      <c r="C77" s="182">
        <v>5420100</v>
      </c>
      <c r="D77" s="182"/>
      <c r="E77" s="133"/>
      <c r="F77" s="134"/>
      <c r="G77" s="182"/>
      <c r="H77" s="284">
        <v>0</v>
      </c>
      <c r="I77" s="168" t="str">
        <f>VLOOKUP(C77,Produkte!$A$1:$B$250,2,0)</f>
        <v>Kreisstraßen</v>
      </c>
      <c r="J77" s="168" t="s">
        <v>466</v>
      </c>
      <c r="K77" s="169" t="s">
        <v>467</v>
      </c>
      <c r="L77" s="265" t="s">
        <v>628</v>
      </c>
      <c r="M77" s="150">
        <f t="shared" si="16"/>
        <v>0</v>
      </c>
      <c r="N77" s="151">
        <f t="shared" si="17"/>
        <v>3350000</v>
      </c>
      <c r="O77" s="284">
        <v>0</v>
      </c>
      <c r="P77" s="139">
        <v>350000</v>
      </c>
      <c r="Q77" s="284">
        <v>0</v>
      </c>
      <c r="R77" s="139">
        <v>3000000</v>
      </c>
      <c r="S77" s="284">
        <v>0</v>
      </c>
      <c r="T77" s="139">
        <v>0</v>
      </c>
      <c r="U77" s="284">
        <v>0</v>
      </c>
      <c r="V77" s="139">
        <v>0</v>
      </c>
      <c r="W77" s="178">
        <f t="shared" si="18"/>
        <v>-3730000</v>
      </c>
      <c r="X77" s="179">
        <f t="shared" si="19"/>
        <v>-9535000</v>
      </c>
      <c r="Y77" s="161">
        <v>0</v>
      </c>
      <c r="Z77" s="272">
        <v>0</v>
      </c>
    </row>
    <row r="78" spans="1:26" s="120" customFormat="1" ht="11.25" customHeight="1" x14ac:dyDescent="0.2">
      <c r="A78" s="141">
        <v>75</v>
      </c>
      <c r="B78" s="165" t="s">
        <v>418</v>
      </c>
      <c r="C78" s="182">
        <v>5420100</v>
      </c>
      <c r="D78" s="182"/>
      <c r="E78" s="133"/>
      <c r="F78" s="134"/>
      <c r="G78" s="182"/>
      <c r="H78" s="284">
        <v>0</v>
      </c>
      <c r="I78" s="168" t="str">
        <f>VLOOKUP(C78,Produkte!$A$1:$B$250,2,0)</f>
        <v>Kreisstraßen</v>
      </c>
      <c r="J78" s="168" t="s">
        <v>478</v>
      </c>
      <c r="K78" s="169" t="s">
        <v>479</v>
      </c>
      <c r="L78" s="265" t="s">
        <v>628</v>
      </c>
      <c r="M78" s="150">
        <f t="shared" si="16"/>
        <v>0</v>
      </c>
      <c r="N78" s="151">
        <f t="shared" si="17"/>
        <v>1570000</v>
      </c>
      <c r="O78" s="284">
        <v>0</v>
      </c>
      <c r="P78" s="139">
        <v>50000</v>
      </c>
      <c r="Q78" s="284">
        <v>0</v>
      </c>
      <c r="R78" s="139">
        <v>50000</v>
      </c>
      <c r="S78" s="284">
        <v>0</v>
      </c>
      <c r="T78" s="139">
        <v>1470000</v>
      </c>
      <c r="U78" s="284">
        <v>0</v>
      </c>
      <c r="V78" s="139">
        <v>0</v>
      </c>
      <c r="W78" s="178">
        <f t="shared" si="18"/>
        <v>-3780000</v>
      </c>
      <c r="X78" s="179">
        <f t="shared" si="19"/>
        <v>-9585000</v>
      </c>
      <c r="Y78" s="161">
        <v>0</v>
      </c>
      <c r="Z78" s="272">
        <v>0</v>
      </c>
    </row>
    <row r="79" spans="1:26" s="120" customFormat="1" ht="33.75" x14ac:dyDescent="0.2">
      <c r="A79" s="141">
        <v>76</v>
      </c>
      <c r="B79" s="165" t="s">
        <v>418</v>
      </c>
      <c r="C79" s="182">
        <v>5420100</v>
      </c>
      <c r="D79" s="182"/>
      <c r="E79" s="133"/>
      <c r="F79" s="134"/>
      <c r="G79" s="182"/>
      <c r="H79" s="284">
        <v>0</v>
      </c>
      <c r="I79" s="168" t="str">
        <f>VLOOKUP(C79,Produkte!$A$1:$B$250,2,0)</f>
        <v>Kreisstraßen</v>
      </c>
      <c r="J79" s="168" t="s">
        <v>472</v>
      </c>
      <c r="K79" s="169" t="s">
        <v>473</v>
      </c>
      <c r="L79" s="265" t="s">
        <v>628</v>
      </c>
      <c r="M79" s="150">
        <f t="shared" si="16"/>
        <v>0</v>
      </c>
      <c r="N79" s="151">
        <f t="shared" si="17"/>
        <v>920000</v>
      </c>
      <c r="O79" s="284">
        <v>0</v>
      </c>
      <c r="P79" s="139">
        <v>120000</v>
      </c>
      <c r="Q79" s="284">
        <v>0</v>
      </c>
      <c r="R79" s="139">
        <v>800000</v>
      </c>
      <c r="S79" s="284">
        <v>0</v>
      </c>
      <c r="T79" s="139">
        <v>0</v>
      </c>
      <c r="U79" s="284">
        <v>0</v>
      </c>
      <c r="V79" s="139">
        <v>0</v>
      </c>
      <c r="W79" s="178">
        <f t="shared" si="18"/>
        <v>-3900000</v>
      </c>
      <c r="X79" s="179">
        <f t="shared" si="19"/>
        <v>-10385000</v>
      </c>
      <c r="Y79" s="161">
        <v>0</v>
      </c>
      <c r="Z79" s="272">
        <v>0</v>
      </c>
    </row>
    <row r="80" spans="1:26" s="120" customFormat="1" ht="11.25" x14ac:dyDescent="0.2">
      <c r="A80" s="141">
        <v>77</v>
      </c>
      <c r="B80" s="165">
        <v>22</v>
      </c>
      <c r="C80" s="182">
        <v>5420100</v>
      </c>
      <c r="D80" s="182" t="s">
        <v>378</v>
      </c>
      <c r="E80" s="133">
        <v>7853200</v>
      </c>
      <c r="F80" s="134">
        <v>960000</v>
      </c>
      <c r="G80" s="182" t="s">
        <v>378</v>
      </c>
      <c r="H80" s="284">
        <v>0</v>
      </c>
      <c r="I80" s="168" t="str">
        <f>VLOOKUP(C80,Produkte!$A$1:$B$250,2,0)</f>
        <v>Kreisstraßen</v>
      </c>
      <c r="J80" s="168" t="s">
        <v>89</v>
      </c>
      <c r="K80" s="169" t="s">
        <v>483</v>
      </c>
      <c r="L80" s="265" t="s">
        <v>628</v>
      </c>
      <c r="M80" s="150">
        <f t="shared" si="16"/>
        <v>0</v>
      </c>
      <c r="N80" s="151">
        <f t="shared" si="17"/>
        <v>270000</v>
      </c>
      <c r="O80" s="284">
        <v>0</v>
      </c>
      <c r="P80" s="139">
        <v>20000</v>
      </c>
      <c r="Q80" s="284">
        <v>0</v>
      </c>
      <c r="R80" s="139">
        <v>250000</v>
      </c>
      <c r="S80" s="284">
        <v>0</v>
      </c>
      <c r="T80" s="139">
        <v>0</v>
      </c>
      <c r="U80" s="284">
        <v>0</v>
      </c>
      <c r="V80" s="139">
        <v>0</v>
      </c>
      <c r="W80" s="178">
        <f t="shared" si="18"/>
        <v>-3920000</v>
      </c>
      <c r="X80" s="179">
        <f t="shared" si="19"/>
        <v>-10635000</v>
      </c>
      <c r="Y80" s="161">
        <v>0</v>
      </c>
      <c r="Z80" s="272">
        <v>0</v>
      </c>
    </row>
    <row r="81" spans="1:26" s="120" customFormat="1" ht="11.25" x14ac:dyDescent="0.2">
      <c r="A81" s="141">
        <v>78</v>
      </c>
      <c r="B81" s="165" t="s">
        <v>418</v>
      </c>
      <c r="C81" s="182">
        <v>5420100</v>
      </c>
      <c r="D81" s="182"/>
      <c r="E81" s="133"/>
      <c r="F81" s="134"/>
      <c r="G81" s="182"/>
      <c r="H81" s="284">
        <v>0</v>
      </c>
      <c r="I81" s="168" t="str">
        <f>VLOOKUP(C81,Produkte!$A$1:$B$250,2,0)</f>
        <v>Kreisstraßen</v>
      </c>
      <c r="J81" s="168" t="s">
        <v>515</v>
      </c>
      <c r="K81" s="169" t="s">
        <v>483</v>
      </c>
      <c r="L81" s="265" t="s">
        <v>628</v>
      </c>
      <c r="M81" s="150">
        <f t="shared" si="16"/>
        <v>0</v>
      </c>
      <c r="N81" s="151">
        <f t="shared" si="17"/>
        <v>600000</v>
      </c>
      <c r="O81" s="284">
        <v>0</v>
      </c>
      <c r="P81" s="139">
        <v>0</v>
      </c>
      <c r="Q81" s="284">
        <v>0</v>
      </c>
      <c r="R81" s="139">
        <v>50000</v>
      </c>
      <c r="S81" s="284">
        <v>0</v>
      </c>
      <c r="T81" s="139">
        <v>50000</v>
      </c>
      <c r="U81" s="284">
        <v>0</v>
      </c>
      <c r="V81" s="139">
        <v>500000</v>
      </c>
      <c r="W81" s="178">
        <f t="shared" si="18"/>
        <v>-3920000</v>
      </c>
      <c r="X81" s="179">
        <f t="shared" si="19"/>
        <v>-10685000</v>
      </c>
      <c r="Y81" s="161">
        <v>0</v>
      </c>
      <c r="Z81" s="272">
        <v>0</v>
      </c>
    </row>
    <row r="82" spans="1:26" s="120" customFormat="1" ht="11.25" x14ac:dyDescent="0.2">
      <c r="A82" s="141">
        <v>79</v>
      </c>
      <c r="B82" s="165" t="s">
        <v>418</v>
      </c>
      <c r="C82" s="182">
        <v>5420100</v>
      </c>
      <c r="D82" s="182"/>
      <c r="E82" s="133"/>
      <c r="F82" s="134"/>
      <c r="G82" s="182"/>
      <c r="H82" s="284">
        <v>0</v>
      </c>
      <c r="I82" s="168" t="str">
        <f>VLOOKUP(C82,Produkte!$A$1:$B$250,2,0)</f>
        <v>Kreisstraßen</v>
      </c>
      <c r="J82" s="168" t="s">
        <v>513</v>
      </c>
      <c r="K82" s="169" t="s">
        <v>514</v>
      </c>
      <c r="L82" s="265" t="s">
        <v>628</v>
      </c>
      <c r="M82" s="150">
        <f t="shared" si="16"/>
        <v>0</v>
      </c>
      <c r="N82" s="151">
        <f t="shared" si="17"/>
        <v>1350000</v>
      </c>
      <c r="O82" s="284">
        <v>0</v>
      </c>
      <c r="P82" s="139">
        <v>50000</v>
      </c>
      <c r="Q82" s="284">
        <v>0</v>
      </c>
      <c r="R82" s="139">
        <v>50000</v>
      </c>
      <c r="S82" s="284">
        <v>0</v>
      </c>
      <c r="T82" s="139">
        <v>50000</v>
      </c>
      <c r="U82" s="284">
        <v>0</v>
      </c>
      <c r="V82" s="139">
        <v>1200000</v>
      </c>
      <c r="W82" s="178">
        <f t="shared" si="18"/>
        <v>-3970000</v>
      </c>
      <c r="X82" s="179">
        <f t="shared" si="19"/>
        <v>-10735000</v>
      </c>
      <c r="Y82" s="161">
        <v>50000</v>
      </c>
      <c r="Z82" s="272">
        <v>0</v>
      </c>
    </row>
    <row r="83" spans="1:26" s="120" customFormat="1" ht="22.5" x14ac:dyDescent="0.2">
      <c r="A83" s="141">
        <v>80</v>
      </c>
      <c r="B83" s="165" t="s">
        <v>373</v>
      </c>
      <c r="C83" s="182">
        <v>3660000</v>
      </c>
      <c r="D83" s="182" t="s">
        <v>378</v>
      </c>
      <c r="E83" s="182">
        <v>7852200</v>
      </c>
      <c r="F83" s="166">
        <v>960000</v>
      </c>
      <c r="G83" s="182" t="s">
        <v>378</v>
      </c>
      <c r="H83" s="284">
        <v>0</v>
      </c>
      <c r="I83" s="168" t="str">
        <f>VLOOKUP(C83,Produkte!$A$1:$B$250,2,0)</f>
        <v>Einrichtungen der Kinder- und Jugendarbeit</v>
      </c>
      <c r="J83" s="168" t="s">
        <v>51</v>
      </c>
      <c r="K83" s="169" t="s">
        <v>52</v>
      </c>
      <c r="L83" s="265" t="s">
        <v>626</v>
      </c>
      <c r="M83" s="150">
        <f t="shared" si="16"/>
        <v>0</v>
      </c>
      <c r="N83" s="151">
        <f t="shared" si="17"/>
        <v>250000</v>
      </c>
      <c r="O83" s="284">
        <v>0</v>
      </c>
      <c r="P83" s="139">
        <v>50000</v>
      </c>
      <c r="Q83" s="284">
        <v>0</v>
      </c>
      <c r="R83" s="139">
        <v>200000</v>
      </c>
      <c r="S83" s="284">
        <v>0</v>
      </c>
      <c r="T83" s="139">
        <v>0</v>
      </c>
      <c r="U83" s="284">
        <v>0</v>
      </c>
      <c r="V83" s="139">
        <v>0</v>
      </c>
      <c r="W83" s="178">
        <f t="shared" si="18"/>
        <v>-4020000</v>
      </c>
      <c r="X83" s="179">
        <f t="shared" si="19"/>
        <v>-10935000</v>
      </c>
      <c r="Y83" s="161">
        <v>0</v>
      </c>
      <c r="Z83" s="272">
        <v>0</v>
      </c>
    </row>
    <row r="84" spans="1:26" s="120" customFormat="1" ht="123.75" x14ac:dyDescent="0.2">
      <c r="A84" s="376">
        <v>81</v>
      </c>
      <c r="B84" s="246" t="s">
        <v>373</v>
      </c>
      <c r="C84" s="247">
        <v>3660004</v>
      </c>
      <c r="D84" s="247"/>
      <c r="E84" s="224"/>
      <c r="F84" s="225"/>
      <c r="G84" s="247"/>
      <c r="H84" s="284">
        <v>0</v>
      </c>
      <c r="I84" s="248" t="str">
        <f>VLOOKUP(C84,Produkte!$A$1:$B$268,2,0)</f>
        <v>Zerum Ueckermünde</v>
      </c>
      <c r="J84" s="248" t="s">
        <v>600</v>
      </c>
      <c r="K84" s="249" t="s">
        <v>601</v>
      </c>
      <c r="L84" s="265" t="s">
        <v>626</v>
      </c>
      <c r="M84" s="332">
        <f t="shared" si="16"/>
        <v>0</v>
      </c>
      <c r="N84" s="226">
        <f t="shared" si="17"/>
        <v>120000</v>
      </c>
      <c r="O84" s="284">
        <v>0</v>
      </c>
      <c r="P84" s="139">
        <v>50000</v>
      </c>
      <c r="Q84" s="284">
        <v>0</v>
      </c>
      <c r="R84" s="139">
        <v>70000</v>
      </c>
      <c r="S84" s="284">
        <v>0</v>
      </c>
      <c r="T84" s="139">
        <v>0</v>
      </c>
      <c r="U84" s="284">
        <v>0</v>
      </c>
      <c r="V84" s="139">
        <v>0</v>
      </c>
      <c r="W84" s="178">
        <f t="shared" si="18"/>
        <v>-4070000</v>
      </c>
      <c r="X84" s="179">
        <f t="shared" si="19"/>
        <v>-11005000</v>
      </c>
      <c r="Y84" s="161">
        <v>0</v>
      </c>
      <c r="Z84" s="272">
        <v>0</v>
      </c>
    </row>
    <row r="85" spans="1:26" s="334" customFormat="1" ht="12.75" customHeight="1" x14ac:dyDescent="0.2">
      <c r="A85" s="434" t="s">
        <v>651</v>
      </c>
      <c r="B85" s="435"/>
      <c r="C85" s="435"/>
      <c r="D85" s="435"/>
      <c r="E85" s="435"/>
      <c r="F85" s="435"/>
      <c r="G85" s="435"/>
      <c r="H85" s="435"/>
      <c r="I85" s="435"/>
      <c r="J85" s="435"/>
      <c r="K85" s="436"/>
      <c r="L85" s="335"/>
      <c r="M85" s="364">
        <f>SUM(M24:M84)</f>
        <v>12045000</v>
      </c>
      <c r="N85" s="365">
        <f>SUM(N24:N84)</f>
        <v>108915000</v>
      </c>
      <c r="O85" s="388">
        <f>SUM(O59:O84)</f>
        <v>0</v>
      </c>
      <c r="P85" s="389">
        <f t="shared" ref="P85:V85" si="20">SUM(P59:P84)</f>
        <v>4070000</v>
      </c>
      <c r="Q85" s="389">
        <f t="shared" si="20"/>
        <v>0</v>
      </c>
      <c r="R85" s="389">
        <f t="shared" si="20"/>
        <v>11005000</v>
      </c>
      <c r="S85" s="389">
        <f t="shared" si="20"/>
        <v>0</v>
      </c>
      <c r="T85" s="389">
        <f t="shared" si="20"/>
        <v>12110000</v>
      </c>
      <c r="U85" s="389">
        <f t="shared" si="20"/>
        <v>0</v>
      </c>
      <c r="V85" s="390">
        <f t="shared" si="20"/>
        <v>7550000</v>
      </c>
      <c r="W85" s="377"/>
      <c r="X85" s="378"/>
      <c r="Y85" s="333">
        <v>0</v>
      </c>
      <c r="Z85" s="423">
        <v>0</v>
      </c>
    </row>
    <row r="86" spans="1:26" x14ac:dyDescent="0.2">
      <c r="A86" s="44"/>
      <c r="B86" s="31"/>
      <c r="C86" s="31"/>
      <c r="D86" s="31"/>
      <c r="E86" s="31"/>
      <c r="F86" s="124"/>
      <c r="G86" s="31"/>
      <c r="H86" s="31"/>
      <c r="I86" s="112"/>
      <c r="J86" s="32"/>
      <c r="K86" s="32"/>
      <c r="L86" s="261"/>
      <c r="M86" s="153">
        <f>M85+M23</f>
        <v>54347000</v>
      </c>
      <c r="N86" s="154">
        <f>N85+N23</f>
        <v>190400000</v>
      </c>
      <c r="O86" s="159">
        <f t="shared" ref="O86:V86" si="21">O85+O58+O23</f>
        <v>2250500</v>
      </c>
      <c r="P86" s="157">
        <f t="shared" si="21"/>
        <v>16615000</v>
      </c>
      <c r="Q86" s="157">
        <f t="shared" si="21"/>
        <v>5325500</v>
      </c>
      <c r="R86" s="157">
        <f t="shared" si="21"/>
        <v>32475000</v>
      </c>
      <c r="S86" s="157">
        <f t="shared" si="21"/>
        <v>19123000</v>
      </c>
      <c r="T86" s="157">
        <f t="shared" si="21"/>
        <v>59620000</v>
      </c>
      <c r="U86" s="157">
        <f t="shared" si="21"/>
        <v>21625500</v>
      </c>
      <c r="V86" s="180">
        <f t="shared" si="21"/>
        <v>49835000</v>
      </c>
      <c r="W86" s="379"/>
      <c r="X86" s="380"/>
      <c r="Y86" s="159">
        <f>SUM(Y2:Y85)</f>
        <v>64485000</v>
      </c>
      <c r="Z86" s="154">
        <f>SUM(Z2:Z85)</f>
        <v>37820000</v>
      </c>
    </row>
    <row r="87" spans="1:26" x14ac:dyDescent="0.2">
      <c r="B87" s="116"/>
      <c r="C87" s="108"/>
      <c r="D87" s="108"/>
      <c r="E87" s="108"/>
      <c r="F87" s="127"/>
      <c r="G87" s="108"/>
      <c r="H87" s="129"/>
      <c r="I87" s="108"/>
      <c r="J87" s="34"/>
      <c r="K87" s="32"/>
      <c r="L87" s="262"/>
      <c r="M87" s="155"/>
      <c r="N87" s="156">
        <v>0</v>
      </c>
      <c r="O87" s="160"/>
      <c r="P87" s="158">
        <f>P86-O86</f>
        <v>14364500</v>
      </c>
      <c r="Q87" s="158"/>
      <c r="R87" s="158">
        <f>R86-Q86</f>
        <v>27149500</v>
      </c>
      <c r="S87" s="158"/>
      <c r="T87" s="158">
        <f>T86-S86</f>
        <v>40497000</v>
      </c>
      <c r="U87" s="158"/>
      <c r="V87" s="181">
        <f>V86-U86</f>
        <v>28209500</v>
      </c>
      <c r="W87" s="381"/>
      <c r="X87" s="382"/>
      <c r="Y87" s="160"/>
      <c r="Z87" s="156"/>
    </row>
    <row r="88" spans="1:26" x14ac:dyDescent="0.2">
      <c r="C88" s="33"/>
      <c r="D88" s="33"/>
      <c r="E88" s="33"/>
      <c r="G88" s="33"/>
      <c r="I88" s="38"/>
    </row>
    <row r="89" spans="1:26" x14ac:dyDescent="0.2">
      <c r="C89" s="33"/>
      <c r="D89" s="33"/>
      <c r="E89" s="33"/>
      <c r="G89" s="33"/>
      <c r="I89" s="38"/>
    </row>
    <row r="90" spans="1:26" x14ac:dyDescent="0.2">
      <c r="C90" s="33"/>
      <c r="D90" s="33"/>
      <c r="E90" s="33"/>
      <c r="G90" s="33"/>
      <c r="I90" s="38"/>
    </row>
    <row r="91" spans="1:26" x14ac:dyDescent="0.2">
      <c r="C91" s="33"/>
      <c r="D91" s="33"/>
      <c r="E91" s="33"/>
      <c r="G91" s="33"/>
      <c r="I91" s="38"/>
    </row>
    <row r="92" spans="1:26" x14ac:dyDescent="0.2">
      <c r="C92" s="33"/>
      <c r="D92" s="33"/>
      <c r="E92" s="33"/>
      <c r="G92" s="33"/>
      <c r="I92" s="38"/>
    </row>
    <row r="93" spans="1:26" x14ac:dyDescent="0.2">
      <c r="C93" s="33"/>
      <c r="D93" s="33"/>
      <c r="E93" s="33"/>
      <c r="G93" s="33"/>
      <c r="I93" s="38"/>
    </row>
    <row r="94" spans="1:26" x14ac:dyDescent="0.2">
      <c r="C94" s="33"/>
      <c r="D94" s="33"/>
      <c r="E94" s="33"/>
      <c r="G94" s="33"/>
      <c r="I94" s="38"/>
    </row>
    <row r="95" spans="1:26" x14ac:dyDescent="0.2">
      <c r="C95" s="33"/>
      <c r="D95" s="33"/>
      <c r="E95" s="33"/>
      <c r="G95" s="33"/>
      <c r="I95" s="38"/>
    </row>
    <row r="96" spans="1:26" x14ac:dyDescent="0.2">
      <c r="C96" s="33"/>
      <c r="D96" s="33"/>
      <c r="E96" s="33"/>
      <c r="G96" s="33"/>
      <c r="I96" s="38"/>
    </row>
    <row r="97" spans="3:9" x14ac:dyDescent="0.2">
      <c r="C97" s="33"/>
      <c r="D97" s="33"/>
      <c r="E97" s="33"/>
      <c r="G97" s="33"/>
      <c r="I97" s="38"/>
    </row>
    <row r="98" spans="3:9" x14ac:dyDescent="0.2">
      <c r="C98" s="33"/>
      <c r="D98" s="33"/>
      <c r="E98" s="33"/>
      <c r="G98" s="33"/>
      <c r="I98" s="38"/>
    </row>
    <row r="99" spans="3:9" x14ac:dyDescent="0.2">
      <c r="C99" s="33"/>
      <c r="D99" s="33"/>
      <c r="E99" s="33"/>
      <c r="G99" s="33"/>
      <c r="I99" s="38"/>
    </row>
    <row r="100" spans="3:9" x14ac:dyDescent="0.2">
      <c r="C100" s="33"/>
      <c r="D100" s="33"/>
      <c r="E100" s="33"/>
      <c r="G100" s="33"/>
      <c r="I100" s="38"/>
    </row>
    <row r="101" spans="3:9" x14ac:dyDescent="0.2">
      <c r="C101" s="33"/>
      <c r="D101" s="33"/>
      <c r="E101" s="33"/>
      <c r="G101" s="33"/>
      <c r="I101" s="38"/>
    </row>
    <row r="102" spans="3:9" x14ac:dyDescent="0.2">
      <c r="C102" s="33"/>
      <c r="D102" s="33"/>
      <c r="E102" s="33"/>
      <c r="G102" s="33"/>
      <c r="I102" s="38"/>
    </row>
    <row r="103" spans="3:9" x14ac:dyDescent="0.2">
      <c r="C103" s="33"/>
      <c r="D103" s="33"/>
      <c r="E103" s="33"/>
      <c r="G103" s="33"/>
      <c r="I103" s="38"/>
    </row>
    <row r="104" spans="3:9" x14ac:dyDescent="0.2">
      <c r="C104" s="33"/>
      <c r="D104" s="33"/>
      <c r="E104" s="33"/>
      <c r="G104" s="33"/>
      <c r="I104" s="38"/>
    </row>
    <row r="105" spans="3:9" x14ac:dyDescent="0.2">
      <c r="C105" s="33"/>
      <c r="D105" s="33"/>
      <c r="E105" s="33"/>
      <c r="G105" s="33"/>
      <c r="I105" s="38"/>
    </row>
    <row r="106" spans="3:9" x14ac:dyDescent="0.2">
      <c r="C106" s="33"/>
      <c r="D106" s="33"/>
      <c r="E106" s="33"/>
      <c r="G106" s="33"/>
      <c r="I106" s="38"/>
    </row>
    <row r="107" spans="3:9" x14ac:dyDescent="0.2">
      <c r="C107" s="33"/>
      <c r="D107" s="33"/>
      <c r="E107" s="33"/>
      <c r="G107" s="33"/>
      <c r="I107" s="38"/>
    </row>
    <row r="108" spans="3:9" x14ac:dyDescent="0.2">
      <c r="C108" s="33"/>
      <c r="D108" s="33"/>
      <c r="E108" s="33"/>
      <c r="G108" s="33"/>
      <c r="I108" s="38"/>
    </row>
    <row r="109" spans="3:9" x14ac:dyDescent="0.2">
      <c r="C109" s="33"/>
      <c r="D109" s="33"/>
      <c r="E109" s="33"/>
      <c r="G109" s="33"/>
      <c r="I109" s="38"/>
    </row>
    <row r="110" spans="3:9" x14ac:dyDescent="0.2">
      <c r="C110" s="33"/>
      <c r="D110" s="33"/>
      <c r="E110" s="33"/>
      <c r="G110" s="33"/>
      <c r="I110" s="38"/>
    </row>
    <row r="111" spans="3:9" x14ac:dyDescent="0.2">
      <c r="C111" s="33"/>
      <c r="D111" s="33"/>
      <c r="E111" s="33"/>
      <c r="G111" s="33"/>
      <c r="I111" s="38"/>
    </row>
    <row r="112" spans="3:9" x14ac:dyDescent="0.2">
      <c r="C112" s="33"/>
      <c r="D112" s="33"/>
      <c r="E112" s="33"/>
      <c r="G112" s="33"/>
      <c r="I112" s="38"/>
    </row>
    <row r="113" spans="3:9" x14ac:dyDescent="0.2">
      <c r="C113" s="33"/>
      <c r="D113" s="33"/>
      <c r="E113" s="33"/>
      <c r="G113" s="33"/>
      <c r="I113" s="38"/>
    </row>
    <row r="114" spans="3:9" x14ac:dyDescent="0.2">
      <c r="C114" s="33"/>
      <c r="D114" s="33"/>
      <c r="E114" s="33"/>
      <c r="G114" s="33"/>
      <c r="I114" s="38"/>
    </row>
    <row r="115" spans="3:9" x14ac:dyDescent="0.2">
      <c r="C115" s="33"/>
      <c r="D115" s="33"/>
      <c r="E115" s="33"/>
      <c r="G115" s="33"/>
      <c r="I115" s="38"/>
    </row>
    <row r="116" spans="3:9" x14ac:dyDescent="0.2">
      <c r="C116" s="33"/>
      <c r="D116" s="33"/>
      <c r="E116" s="33"/>
      <c r="G116" s="33"/>
      <c r="I116" s="38"/>
    </row>
  </sheetData>
  <sheetProtection algorithmName="SHA-512" hashValue="pgOIq4aPqgxDdFJ4jaczFhdMKCHlnIpt0vXaoIs+zCcUGtO5NMvk9nkayB4UGrcsWfvIGxlF8TV2IdiXg+iHeQ==" saltValue="KjT7ZERQCct8WashSrlqSA==" spinCount="100000" sheet="1" objects="1" scenarios="1"/>
  <autoFilter ref="A1:AA87"/>
  <sortState ref="A2:V88">
    <sortCondition ref="A2:A88"/>
    <sortCondition ref="B2:B88"/>
    <sortCondition ref="C2:C88"/>
  </sortState>
  <customSheetViews>
    <customSheetView guid="{DDB149D1-98B3-4233-B23A-7A407F4FB8C1}" scale="90" showGridLines="0" fitToPage="1" showAutoFilter="1" hiddenColumns="1">
      <pane xSplit="11" ySplit="1" topLeftCell="L2" activePane="bottomRight" state="frozen"/>
      <selection pane="bottomRight" activeCell="Z58" sqref="Z58"/>
      <pageMargins left="0.51181102362204722" right="0.31496062992125984" top="0.55118110236220474" bottom="0.43307086614173229" header="0.31496062992125984" footer="0.31496062992125984"/>
      <pageSetup paperSize="8" scale="53" fitToHeight="0" orientation="landscape" r:id="rId1"/>
      <headerFooter alignWithMargins="0">
        <oddHeader>&amp;L&amp;9Prioritätenliste Investitionsplanung 2022 - 2025&amp;C&amp;"Arial,Fett"&amp;11Kategorie 3&amp;R&amp;9Sonstige Investitionsvorhaben über 50 TEUR</oddHeader>
        <oddFooter>&amp;L&amp;9Version vom &amp;D&amp;C&amp;9alle Werte in EUR&amp;RSeite &amp;P von &amp;N</oddFooter>
      </headerFooter>
      <autoFilter ref="A1:AA87"/>
    </customSheetView>
    <customSheetView guid="{BA740DD0-A8D6-4FF1-911F-75E2817B4FB3}" fitToPage="1" hiddenColumns="1" showRuler="0" topLeftCell="B1">
      <selection activeCell="I10" sqref="I10"/>
      <pageMargins left="0.7" right="0.7" top="0.78740157499999996" bottom="0.78740157499999996" header="0.3" footer="0.3"/>
      <pageSetup paperSize="8" fitToHeight="0" orientation="landscape"/>
      <headerFooter alignWithMargins="0">
        <oddHeader>&amp;L&amp;9Prioritätenliste Investitionsplanung 2013 - 2016&amp;C&amp;9Kategorie 3&amp;R&amp;9Sonstige Investitionsvorhaben über 50 TEUR</oddHeader>
        <oddFooter>&amp;L&amp;9Version vom &amp;D&amp;C&amp;9alle Werte in EUR&amp;RSeite &amp;P von &amp;N</oddFooter>
      </headerFooter>
    </customSheetView>
  </customSheetViews>
  <mergeCells count="3">
    <mergeCell ref="A23:K23"/>
    <mergeCell ref="A85:K85"/>
    <mergeCell ref="A58:K58"/>
  </mergeCells>
  <phoneticPr fontId="18" type="noConversion"/>
  <conditionalFormatting sqref="W2:X22 W25:X25 W59:X85 W27:X57">
    <cfRule type="cellIs" dxfId="757" priority="621" operator="equal">
      <formula>0</formula>
    </cfRule>
    <cfRule type="cellIs" dxfId="756" priority="622" operator="greaterThan">
      <formula>0.000000000000001</formula>
    </cfRule>
    <cfRule type="cellIs" dxfId="755" priority="623" operator="lessThan">
      <formula>0.0000000000000000001</formula>
    </cfRule>
  </conditionalFormatting>
  <conditionalFormatting sqref="N83 M80:N82">
    <cfRule type="expression" dxfId="754" priority="813">
      <formula>ISBLANK(M80:Z142)</formula>
    </cfRule>
  </conditionalFormatting>
  <conditionalFormatting sqref="T85 P85:R85">
    <cfRule type="expression" dxfId="753" priority="817">
      <formula>ISBLANK(P85:AA164)</formula>
    </cfRule>
  </conditionalFormatting>
  <conditionalFormatting sqref="P37 O39:P39 O42:P43 O37:O38 O40:O41">
    <cfRule type="expression" dxfId="752" priority="960">
      <formula>ISBLANK(O37:AA139)</formula>
    </cfRule>
  </conditionalFormatting>
  <conditionalFormatting sqref="P76">
    <cfRule type="expression" dxfId="749" priority="1781">
      <formula>ISBLANK(P76:Y135)</formula>
    </cfRule>
  </conditionalFormatting>
  <conditionalFormatting sqref="O48">
    <cfRule type="expression" dxfId="747" priority="4547">
      <formula>ISBLANK(O48:AA127)</formula>
    </cfRule>
  </conditionalFormatting>
  <conditionalFormatting sqref="O13">
    <cfRule type="expression" dxfId="746" priority="5096">
      <formula>ISBLANK(O13:AA103)</formula>
    </cfRule>
  </conditionalFormatting>
  <conditionalFormatting sqref="O44 O10:O12">
    <cfRule type="expression" dxfId="745" priority="5784">
      <formula>ISBLANK(O10:AA93)</formula>
    </cfRule>
  </conditionalFormatting>
  <conditionalFormatting sqref="P40 P3">
    <cfRule type="expression" dxfId="744" priority="6330">
      <formula>ISBLANK(P3:AA90)</formula>
    </cfRule>
  </conditionalFormatting>
  <conditionalFormatting sqref="P38">
    <cfRule type="expression" dxfId="743" priority="6604">
      <formula>ISBLANK(P38:AA127)</formula>
    </cfRule>
  </conditionalFormatting>
  <conditionalFormatting sqref="P35">
    <cfRule type="expression" dxfId="738" priority="7290">
      <formula>ISBLANK(P35:AA127)</formula>
    </cfRule>
  </conditionalFormatting>
  <conditionalFormatting sqref="P34 P25:P26">
    <cfRule type="expression" dxfId="736" priority="7701">
      <formula>ISBLANK(P25:AA118)</formula>
    </cfRule>
  </conditionalFormatting>
  <conditionalFormatting sqref="P31 P29 P5">
    <cfRule type="expression" dxfId="733" priority="8112">
      <formula>ISBLANK(P5:AA101)</formula>
    </cfRule>
  </conditionalFormatting>
  <conditionalFormatting sqref="P30">
    <cfRule type="expression" dxfId="730" priority="8386">
      <formula>ISBLANK(P30:AA127)</formula>
    </cfRule>
  </conditionalFormatting>
  <conditionalFormatting sqref="P78 O5">
    <cfRule type="expression" dxfId="729" priority="464">
      <formula>ISBLANK(O5:AA101)</formula>
    </cfRule>
  </conditionalFormatting>
  <conditionalFormatting sqref="P80">
    <cfRule type="expression" dxfId="727" priority="454">
      <formula>ISBLANK(P80:AB142)</formula>
    </cfRule>
  </conditionalFormatting>
  <conditionalFormatting sqref="P84">
    <cfRule type="expression" dxfId="726" priority="436">
      <formula>ISBLANK(P84:AA151)</formula>
    </cfRule>
  </conditionalFormatting>
  <conditionalFormatting sqref="L74:L80 L82:L83 L45:L51">
    <cfRule type="expression" dxfId="724" priority="12548">
      <formula>ISBLANK(L45:AA143)</formula>
    </cfRule>
  </conditionalFormatting>
  <conditionalFormatting sqref="H35 J35">
    <cfRule type="expression" dxfId="723" priority="13612">
      <formula>ISBLANK(H35:X127)</formula>
    </cfRule>
  </conditionalFormatting>
  <conditionalFormatting sqref="H40 J40 H3:J4">
    <cfRule type="expression" dxfId="722" priority="14418">
      <formula>ISBLANK(H3:X90)</formula>
    </cfRule>
  </conditionalFormatting>
  <conditionalFormatting sqref="K39">
    <cfRule type="expression" dxfId="721" priority="14471">
      <formula>ISBLANK(K39:Z127)</formula>
    </cfRule>
  </conditionalFormatting>
  <conditionalFormatting sqref="H38 J38">
    <cfRule type="expression" dxfId="720" priority="14538">
      <formula>ISBLANK(H38:X127)</formula>
    </cfRule>
  </conditionalFormatting>
  <conditionalFormatting sqref="H36 J36">
    <cfRule type="expression" dxfId="719" priority="14638">
      <formula>ISBLANK(H36:X127)</formula>
    </cfRule>
  </conditionalFormatting>
  <conditionalFormatting sqref="H37 J37 H13:J13">
    <cfRule type="expression" dxfId="718" priority="14648">
      <formula>ISBLANK(H13:X103)</formula>
    </cfRule>
  </conditionalFormatting>
  <conditionalFormatting sqref="P81:P83">
    <cfRule type="expression" dxfId="714" priority="16363">
      <formula>ISBLANK(P81:AA143)</formula>
    </cfRule>
  </conditionalFormatting>
  <conditionalFormatting sqref="S85">
    <cfRule type="expression" dxfId="712" priority="17161">
      <formula>ISBLANK(S85:AB164)</formula>
    </cfRule>
  </conditionalFormatting>
  <conditionalFormatting sqref="F42:G42 F6:G6">
    <cfRule type="expression" dxfId="711" priority="18783">
      <formula>ISBLANK(F6:W91)</formula>
    </cfRule>
  </conditionalFormatting>
  <conditionalFormatting sqref="O31 O34">
    <cfRule type="expression" dxfId="710" priority="19041">
      <formula>ISBLANK(O31:AA129)</formula>
    </cfRule>
  </conditionalFormatting>
  <conditionalFormatting sqref="J44 H44">
    <cfRule type="expression" dxfId="709" priority="19229">
      <formula>ISBLANK(H44:X127)</formula>
    </cfRule>
  </conditionalFormatting>
  <conditionalFormatting sqref="F48:G48 F10:G12">
    <cfRule type="expression" dxfId="708" priority="19632">
      <formula>ISBLANK(F10:W89)</formula>
    </cfRule>
  </conditionalFormatting>
  <conditionalFormatting sqref="H48 J48 I10:J12">
    <cfRule type="expression" dxfId="707" priority="19638">
      <formula>ISBLANK(H10:X89)</formula>
    </cfRule>
  </conditionalFormatting>
  <conditionalFormatting sqref="J43 H2:J2 H43">
    <cfRule type="expression" dxfId="706" priority="19662">
      <formula>ISBLANK(H2:X86)</formula>
    </cfRule>
  </conditionalFormatting>
  <conditionalFormatting sqref="H73:J73">
    <cfRule type="expression" dxfId="705" priority="19922">
      <formula>ISBLANK(H73:X127)</formula>
    </cfRule>
  </conditionalFormatting>
  <conditionalFormatting sqref="P60:P69">
    <cfRule type="expression" dxfId="704" priority="20416">
      <formula>ISBLANK(P60:AA132)</formula>
    </cfRule>
  </conditionalFormatting>
  <conditionalFormatting sqref="H42 J42 H6:J6">
    <cfRule type="expression" dxfId="703" priority="20610">
      <formula>ISBLANK(H6:X91)</formula>
    </cfRule>
  </conditionalFormatting>
  <conditionalFormatting sqref="B59:B69 B37:B44 B48:C51">
    <cfRule type="expression" dxfId="702" priority="21394">
      <formula>ISBLANK(B37:V139)</formula>
    </cfRule>
  </conditionalFormatting>
  <conditionalFormatting sqref="P79">
    <cfRule type="expression" dxfId="699" priority="21527">
      <formula>ISBLANK(P79:Y139)</formula>
    </cfRule>
  </conditionalFormatting>
  <conditionalFormatting sqref="L81 K80:K83">
    <cfRule type="expression" dxfId="696" priority="21663">
      <formula>ISBLANK(K80:Z142)</formula>
    </cfRule>
  </conditionalFormatting>
  <conditionalFormatting sqref="F30:G30">
    <cfRule type="expression" dxfId="695" priority="22068">
      <formula>ISBLANK(F30:W127)</formula>
    </cfRule>
  </conditionalFormatting>
  <conditionalFormatting sqref="F74:G74">
    <cfRule type="expression" dxfId="694" priority="22092">
      <formula>ISBLANK(F74:W130)</formula>
    </cfRule>
  </conditionalFormatting>
  <conditionalFormatting sqref="F73:G73">
    <cfRule type="expression" dxfId="693" priority="22105">
      <formula>ISBLANK(F73:W127)</formula>
    </cfRule>
  </conditionalFormatting>
  <conditionalFormatting sqref="F79:G79">
    <cfRule type="expression" dxfId="692" priority="22133">
      <formula>ISBLANK(F79:W139)</formula>
    </cfRule>
  </conditionalFormatting>
  <conditionalFormatting sqref="D42:E42">
    <cfRule type="expression" dxfId="691" priority="22134">
      <formula>ISBLANK(D42:V127)</formula>
    </cfRule>
  </conditionalFormatting>
  <conditionalFormatting sqref="D34:E34">
    <cfRule type="expression" dxfId="690" priority="22142">
      <formula>ISBLANK(D34:V127)</formula>
    </cfRule>
  </conditionalFormatting>
  <conditionalFormatting sqref="D48:E48">
    <cfRule type="expression" dxfId="689" priority="22143">
      <formula>ISBLANK(D48:V127)</formula>
    </cfRule>
  </conditionalFormatting>
  <conditionalFormatting sqref="D43:E43">
    <cfRule type="expression" dxfId="688" priority="22151">
      <formula>ISBLANK(D43:V127)</formula>
    </cfRule>
  </conditionalFormatting>
  <conditionalFormatting sqref="D31:E31">
    <cfRule type="expression" dxfId="687" priority="22154">
      <formula>ISBLANK(D31:V127)</formula>
    </cfRule>
  </conditionalFormatting>
  <conditionalFormatting sqref="D40:E40">
    <cfRule type="expression" dxfId="686" priority="22164">
      <formula>ISBLANK(D40:V127)</formula>
    </cfRule>
  </conditionalFormatting>
  <conditionalFormatting sqref="D39:E39">
    <cfRule type="expression" dxfId="685" priority="22168">
      <formula>ISBLANK(D39:V127)</formula>
    </cfRule>
  </conditionalFormatting>
  <conditionalFormatting sqref="D38:E38">
    <cfRule type="expression" dxfId="684" priority="22174">
      <formula>ISBLANK(D38:V127)</formula>
    </cfRule>
  </conditionalFormatting>
  <conditionalFormatting sqref="D36:E36">
    <cfRule type="expression" dxfId="683" priority="22176">
      <formula>ISBLANK(D36:V127)</formula>
    </cfRule>
  </conditionalFormatting>
  <conditionalFormatting sqref="D35:E35">
    <cfRule type="expression" dxfId="682" priority="22180">
      <formula>ISBLANK(D35:V127)</formula>
    </cfRule>
  </conditionalFormatting>
  <conditionalFormatting sqref="D37:E37">
    <cfRule type="expression" dxfId="681" priority="22193">
      <formula>ISBLANK(D37:V127)</formula>
    </cfRule>
  </conditionalFormatting>
  <conditionalFormatting sqref="D44:E44">
    <cfRule type="expression" dxfId="680" priority="22220">
      <formula>ISBLANK(D44:V127)</formula>
    </cfRule>
  </conditionalFormatting>
  <conditionalFormatting sqref="D45:E45">
    <cfRule type="expression" dxfId="679" priority="22726">
      <formula>ISBLANK(D45:V127)</formula>
    </cfRule>
  </conditionalFormatting>
  <conditionalFormatting sqref="H41 J41">
    <cfRule type="expression" dxfId="677" priority="24696">
      <formula>ISBLANK(H41:X127)</formula>
    </cfRule>
  </conditionalFormatting>
  <conditionalFormatting sqref="H45 J45 H7:J7">
    <cfRule type="expression" dxfId="676" priority="25065">
      <formula>ISBLANK(H7:X89)</formula>
    </cfRule>
  </conditionalFormatting>
  <conditionalFormatting sqref="H34 J34 H25:J26">
    <cfRule type="expression" dxfId="675" priority="25405">
      <formula>ISBLANK(H25:X118)</formula>
    </cfRule>
  </conditionalFormatting>
  <conditionalFormatting sqref="D41:E41">
    <cfRule type="expression" dxfId="674" priority="25533">
      <formula>ISBLANK(D41:V127)</formula>
    </cfRule>
  </conditionalFormatting>
  <conditionalFormatting sqref="I74:J74">
    <cfRule type="expression" dxfId="673" priority="26639">
      <formula>ISBLANK(I74:Y130)</formula>
    </cfRule>
  </conditionalFormatting>
  <conditionalFormatting sqref="I79:J79">
    <cfRule type="expression" dxfId="672" priority="26643">
      <formula>ISBLANK(I79:Y139)</formula>
    </cfRule>
  </conditionalFormatting>
  <conditionalFormatting sqref="F34:G34 F25:G26">
    <cfRule type="expression" dxfId="671" priority="26646">
      <formula>ISBLANK(F25:W118)</formula>
    </cfRule>
  </conditionalFormatting>
  <conditionalFormatting sqref="F13:G13 F37:G37">
    <cfRule type="expression" dxfId="670" priority="26650">
      <formula>ISBLANK(F13:W103)</formula>
    </cfRule>
  </conditionalFormatting>
  <conditionalFormatting sqref="F43:G43 F2:G2">
    <cfRule type="expression" dxfId="669" priority="26653">
      <formula>ISBLANK(F2:W86)</formula>
    </cfRule>
  </conditionalFormatting>
  <conditionalFormatting sqref="F40:G40 F3:G4">
    <cfRule type="expression" dxfId="668" priority="26662">
      <formula>ISBLANK(F3:W90)</formula>
    </cfRule>
  </conditionalFormatting>
  <conditionalFormatting sqref="F38:G38">
    <cfRule type="expression" dxfId="667" priority="26666">
      <formula>ISBLANK(F38:W127)</formula>
    </cfRule>
  </conditionalFormatting>
  <conditionalFormatting sqref="F36:G36">
    <cfRule type="expression" dxfId="666" priority="26668">
      <formula>ISBLANK(F36:W127)</formula>
    </cfRule>
  </conditionalFormatting>
  <conditionalFormatting sqref="F35:G35">
    <cfRule type="expression" dxfId="665" priority="26669">
      <formula>ISBLANK(F35:W127)</formula>
    </cfRule>
  </conditionalFormatting>
  <conditionalFormatting sqref="F44:G44">
    <cfRule type="expression" dxfId="664" priority="26680">
      <formula>ISBLANK(F44:W127)</formula>
    </cfRule>
  </conditionalFormatting>
  <conditionalFormatting sqref="B74:E74">
    <cfRule type="expression" dxfId="663" priority="26686">
      <formula>ISBLANK(B74:V130)</formula>
    </cfRule>
  </conditionalFormatting>
  <conditionalFormatting sqref="B73:E73">
    <cfRule type="expression" dxfId="662" priority="26687">
      <formula>ISBLANK(B73:V127)</formula>
    </cfRule>
  </conditionalFormatting>
  <conditionalFormatting sqref="B79:E79">
    <cfRule type="expression" dxfId="661" priority="26688">
      <formula>ISBLANK(B79:V139)</formula>
    </cfRule>
  </conditionalFormatting>
  <conditionalFormatting sqref="F41:G41">
    <cfRule type="expression" dxfId="660" priority="26760">
      <formula>ISBLANK(F41:W127)</formula>
    </cfRule>
  </conditionalFormatting>
  <conditionalFormatting sqref="C30:E30">
    <cfRule type="expression" dxfId="659" priority="29026">
      <formula>ISBLANK(C30:V127)</formula>
    </cfRule>
  </conditionalFormatting>
  <conditionalFormatting sqref="B30">
    <cfRule type="expression" dxfId="658" priority="29345">
      <formula>ISBLANK(B30:V127)</formula>
    </cfRule>
  </conditionalFormatting>
  <conditionalFormatting sqref="O45 O7">
    <cfRule type="expression" dxfId="657" priority="30535">
      <formula>ISBLANK(O7:AA89)</formula>
    </cfRule>
  </conditionalFormatting>
  <conditionalFormatting sqref="F45:G45 F7:G7">
    <cfRule type="expression" dxfId="655" priority="30577">
      <formula>ISBLANK(F7:W89)</formula>
    </cfRule>
  </conditionalFormatting>
  <conditionalFormatting sqref="H39 J39">
    <cfRule type="expression" dxfId="654" priority="31090">
      <formula>ISBLANK(H39:X127)</formula>
    </cfRule>
  </conditionalFormatting>
  <conditionalFormatting sqref="F39:G39">
    <cfRule type="expression" dxfId="653" priority="31105">
      <formula>ISBLANK(F39:W127)</formula>
    </cfRule>
  </conditionalFormatting>
  <conditionalFormatting sqref="I31 I34">
    <cfRule type="expression" dxfId="652" priority="31332">
      <formula>ISBLANK(I31:Y129)</formula>
    </cfRule>
  </conditionalFormatting>
  <conditionalFormatting sqref="O85">
    <cfRule type="expression" dxfId="651" priority="31590">
      <formula>ISBLANK(O85:AA164)</formula>
    </cfRule>
  </conditionalFormatting>
  <conditionalFormatting sqref="O28 O46:O47">
    <cfRule type="expression" dxfId="650" priority="33745">
      <formula>ISBLANK(O28:AA109)</formula>
    </cfRule>
  </conditionalFormatting>
  <conditionalFormatting sqref="B13:E13">
    <cfRule type="expression" dxfId="648" priority="34705">
      <formula>ISBLANK(B13:V103)</formula>
    </cfRule>
  </conditionalFormatting>
  <conditionalFormatting sqref="O35 O36:P36">
    <cfRule type="expression" dxfId="647" priority="35343">
      <formula>ISBLANK(O35:AA135)</formula>
    </cfRule>
  </conditionalFormatting>
  <conditionalFormatting sqref="H31 J31 H29:J29 H5:J5">
    <cfRule type="expression" dxfId="646" priority="35383">
      <formula>ISBLANK(H5:X101)</formula>
    </cfRule>
  </conditionalFormatting>
  <conditionalFormatting sqref="B28:E28">
    <cfRule type="expression" dxfId="645" priority="35442">
      <formula>ISBLANK(B28:V109)</formula>
    </cfRule>
  </conditionalFormatting>
  <conditionalFormatting sqref="B7:E7">
    <cfRule type="expression" dxfId="644" priority="35515">
      <formula>ISBLANK(B7:V89)</formula>
    </cfRule>
  </conditionalFormatting>
  <conditionalFormatting sqref="P8">
    <cfRule type="expression" dxfId="643" priority="35776">
      <formula>ISBLANK(P8:AA127)</formula>
    </cfRule>
  </conditionalFormatting>
  <conditionalFormatting sqref="I8">
    <cfRule type="expression" dxfId="642" priority="35793">
      <formula>ISBLANK(I8:Y130)</formula>
    </cfRule>
  </conditionalFormatting>
  <conditionalFormatting sqref="D8:E8">
    <cfRule type="expression" dxfId="641" priority="35828">
      <formula>ISBLANK(D8:V127)</formula>
    </cfRule>
  </conditionalFormatting>
  <conditionalFormatting sqref="I14">
    <cfRule type="expression" dxfId="640" priority="35843">
      <formula>ISBLANK(I14:Y131)</formula>
    </cfRule>
  </conditionalFormatting>
  <conditionalFormatting sqref="H8 J8">
    <cfRule type="expression" dxfId="639" priority="35924">
      <formula>ISBLANK(H8:X127)</formula>
    </cfRule>
  </conditionalFormatting>
  <conditionalFormatting sqref="F8:G8">
    <cfRule type="expression" dxfId="638" priority="35926">
      <formula>ISBLANK(F8:W127)</formula>
    </cfRule>
  </conditionalFormatting>
  <conditionalFormatting sqref="B8">
    <cfRule type="expression" dxfId="637" priority="35934">
      <formula>ISBLANK(B8:V130)</formula>
    </cfRule>
  </conditionalFormatting>
  <conditionalFormatting sqref="O8">
    <cfRule type="expression" dxfId="636" priority="35937">
      <formula>ISBLANK(O8:AA130)</formula>
    </cfRule>
  </conditionalFormatting>
  <conditionalFormatting sqref="C8">
    <cfRule type="expression" dxfId="635" priority="35951">
      <formula>ISBLANK(C8:V130)</formula>
    </cfRule>
  </conditionalFormatting>
  <conditionalFormatting sqref="F31:G31 F29:G29 F5:G5">
    <cfRule type="expression" dxfId="634" priority="36014">
      <formula>ISBLANK(F5:W101)</formula>
    </cfRule>
  </conditionalFormatting>
  <conditionalFormatting sqref="B31 B34">
    <cfRule type="expression" dxfId="633" priority="36091">
      <formula>ISBLANK(B31:V129)</formula>
    </cfRule>
  </conditionalFormatting>
  <conditionalFormatting sqref="C31 C34">
    <cfRule type="expression" dxfId="632" priority="36097">
      <formula>ISBLANK(C31:V129)</formula>
    </cfRule>
  </conditionalFormatting>
  <conditionalFormatting sqref="B15:E15 B22:E22 B24:E24">
    <cfRule type="expression" dxfId="631" priority="36714">
      <formula>ISBLANK(B15:V92)</formula>
    </cfRule>
  </conditionalFormatting>
  <conditionalFormatting sqref="F70:G72">
    <cfRule type="expression" dxfId="630" priority="36715">
      <formula>ISBLANK(F70:W141)</formula>
    </cfRule>
  </conditionalFormatting>
  <conditionalFormatting sqref="I70:J72">
    <cfRule type="expression" dxfId="629" priority="36716">
      <formula>ISBLANK(I70:Y141)</formula>
    </cfRule>
  </conditionalFormatting>
  <conditionalFormatting sqref="H28:J28 H46:H47 J46:J47">
    <cfRule type="expression" dxfId="628" priority="36721">
      <formula>ISBLANK(H28:X109)</formula>
    </cfRule>
  </conditionalFormatting>
  <conditionalFormatting sqref="F28:G28 F46:G47">
    <cfRule type="expression" dxfId="627" priority="36723">
      <formula>ISBLANK(F28:W109)</formula>
    </cfRule>
  </conditionalFormatting>
  <conditionalFormatting sqref="B29:E29 B5:E5">
    <cfRule type="expression" dxfId="625" priority="36763">
      <formula>ISBLANK(B5:V101)</formula>
    </cfRule>
  </conditionalFormatting>
  <conditionalFormatting sqref="H16 J16">
    <cfRule type="expression" dxfId="624" priority="38286">
      <formula>ISBLANK(H13:X127)</formula>
    </cfRule>
  </conditionalFormatting>
  <conditionalFormatting sqref="O16">
    <cfRule type="expression" dxfId="623" priority="38318">
      <formula>ISBLANK(O13:AA138)</formula>
    </cfRule>
  </conditionalFormatting>
  <conditionalFormatting sqref="P16">
    <cfRule type="expression" dxfId="622" priority="38322">
      <formula>ISBLANK(P13:AA127)</formula>
    </cfRule>
  </conditionalFormatting>
  <conditionalFormatting sqref="L16">
    <cfRule type="expression" dxfId="621" priority="38325">
      <formula>ISBLANK(L13:AA133)</formula>
    </cfRule>
  </conditionalFormatting>
  <conditionalFormatting sqref="D16:E16">
    <cfRule type="expression" dxfId="620" priority="38326">
      <formula>ISBLANK(D13:V127)</formula>
    </cfRule>
  </conditionalFormatting>
  <conditionalFormatting sqref="F16:G16">
    <cfRule type="expression" dxfId="619" priority="38327">
      <formula>ISBLANK(F13:W127)</formula>
    </cfRule>
  </conditionalFormatting>
  <conditionalFormatting sqref="I16">
    <cfRule type="expression" dxfId="618" priority="38328">
      <formula>ISBLANK(I13:Y138)</formula>
    </cfRule>
  </conditionalFormatting>
  <conditionalFormatting sqref="B16">
    <cfRule type="expression" dxfId="617" priority="38329">
      <formula>ISBLANK(B13:V138)</formula>
    </cfRule>
  </conditionalFormatting>
  <conditionalFormatting sqref="C16">
    <cfRule type="expression" dxfId="616" priority="38331">
      <formula>ISBLANK(C13:V138)</formula>
    </cfRule>
  </conditionalFormatting>
  <conditionalFormatting sqref="O9">
    <cfRule type="expression" dxfId="615" priority="39241">
      <formula>ISBLANK(O9:AA104)</formula>
    </cfRule>
  </conditionalFormatting>
  <conditionalFormatting sqref="N6">
    <cfRule type="expression" dxfId="614" priority="39335">
      <formula>ISBLANK(N6:AA91)</formula>
    </cfRule>
  </conditionalFormatting>
  <conditionalFormatting sqref="B6:E6">
    <cfRule type="expression" dxfId="613" priority="39336">
      <formula>ISBLANK(B6:V91)</formula>
    </cfRule>
  </conditionalFormatting>
  <conditionalFormatting sqref="B2:E2">
    <cfRule type="expression" dxfId="612" priority="39389">
      <formula>ISBLANK(B2:V86)</formula>
    </cfRule>
  </conditionalFormatting>
  <conditionalFormatting sqref="O4">
    <cfRule type="expression" dxfId="611" priority="39767">
      <formula>ISBLANK(O4:AA98)</formula>
    </cfRule>
  </conditionalFormatting>
  <conditionalFormatting sqref="O6">
    <cfRule type="expression" dxfId="610" priority="39824">
      <formula>ISBLANK(O6:AA91)</formula>
    </cfRule>
  </conditionalFormatting>
  <conditionalFormatting sqref="F18:G18">
    <cfRule type="expression" dxfId="609" priority="40686">
      <formula>ISBLANK(F18:W124)</formula>
    </cfRule>
  </conditionalFormatting>
  <conditionalFormatting sqref="O18">
    <cfRule type="expression" dxfId="608" priority="40782">
      <formula>ISBLANK(O18:AA124)</formula>
    </cfRule>
  </conditionalFormatting>
  <conditionalFormatting sqref="B18:E18">
    <cfRule type="expression" dxfId="607" priority="40798">
      <formula>ISBLANK(B18:V124)</formula>
    </cfRule>
  </conditionalFormatting>
  <conditionalFormatting sqref="P14">
    <cfRule type="expression" dxfId="606" priority="41142">
      <formula>ISBLANK(P14:AA127)</formula>
    </cfRule>
  </conditionalFormatting>
  <conditionalFormatting sqref="D14:E14">
    <cfRule type="expression" dxfId="605" priority="41182">
      <formula>ISBLANK(D14:V127)</formula>
    </cfRule>
  </conditionalFormatting>
  <conditionalFormatting sqref="L14">
    <cfRule type="expression" dxfId="604" priority="41189">
      <formula>ISBLANK(L14:AA126)</formula>
    </cfRule>
  </conditionalFormatting>
  <conditionalFormatting sqref="H14 J14">
    <cfRule type="expression" dxfId="603" priority="41190">
      <formula>ISBLANK(H14:X127)</formula>
    </cfRule>
  </conditionalFormatting>
  <conditionalFormatting sqref="F14:G14">
    <cfRule type="expression" dxfId="602" priority="41192">
      <formula>ISBLANK(F14:W127)</formula>
    </cfRule>
  </conditionalFormatting>
  <conditionalFormatting sqref="B14">
    <cfRule type="expression" dxfId="601" priority="41272">
      <formula>ISBLANK(B14:V131)</formula>
    </cfRule>
  </conditionalFormatting>
  <conditionalFormatting sqref="O14">
    <cfRule type="expression" dxfId="600" priority="41274">
      <formula>ISBLANK(O14:AA131)</formula>
    </cfRule>
  </conditionalFormatting>
  <conditionalFormatting sqref="C14">
    <cfRule type="expression" dxfId="599" priority="41284">
      <formula>ISBLANK(C14:V131)</formula>
    </cfRule>
  </conditionalFormatting>
  <conditionalFormatting sqref="O33">
    <cfRule type="expression" dxfId="598" priority="41971">
      <formula>ISBLANK(O4:AA95)</formula>
    </cfRule>
  </conditionalFormatting>
  <conditionalFormatting sqref="H33 J33">
    <cfRule type="expression" dxfId="596" priority="41974">
      <formula>ISBLANK(H4:X88)</formula>
    </cfRule>
  </conditionalFormatting>
  <conditionalFormatting sqref="B33:E33">
    <cfRule type="expression" dxfId="595" priority="41976">
      <formula>ISBLANK(B4:V88)</formula>
    </cfRule>
  </conditionalFormatting>
  <conditionalFormatting sqref="F33:G33">
    <cfRule type="expression" dxfId="594" priority="41977">
      <formula>ISBLANK(F4:W88)</formula>
    </cfRule>
  </conditionalFormatting>
  <conditionalFormatting sqref="I33">
    <cfRule type="expression" dxfId="593" priority="41978">
      <formula>ISBLANK(I4:Y91)</formula>
    </cfRule>
  </conditionalFormatting>
  <conditionalFormatting sqref="O27">
    <cfRule type="expression" dxfId="592" priority="42518">
      <formula>ISBLANK(O3:AA87)</formula>
    </cfRule>
  </conditionalFormatting>
  <conditionalFormatting sqref="F27:G27">
    <cfRule type="expression" dxfId="591" priority="42520">
      <formula>ISBLANK(F3:W87)</formula>
    </cfRule>
  </conditionalFormatting>
  <conditionalFormatting sqref="H27:J27">
    <cfRule type="expression" dxfId="590" priority="42521">
      <formula>ISBLANK(H3:X87)</formula>
    </cfRule>
  </conditionalFormatting>
  <conditionalFormatting sqref="B27:E27">
    <cfRule type="expression" dxfId="588" priority="42525">
      <formula>ISBLANK(B3:V87)</formula>
    </cfRule>
  </conditionalFormatting>
  <conditionalFormatting sqref="B9:E9">
    <cfRule type="expression" dxfId="587" priority="42690">
      <formula>ISBLANK(B9:V87)</formula>
    </cfRule>
  </conditionalFormatting>
  <conditionalFormatting sqref="A59:A85">
    <cfRule type="expression" dxfId="586" priority="42695">
      <formula>ISBLANK(A59:V142)</formula>
    </cfRule>
  </conditionalFormatting>
  <conditionalFormatting sqref="O2:O22">
    <cfRule type="expression" dxfId="585" priority="43115">
      <formula>ISBLANK(O2:AA86)</formula>
    </cfRule>
  </conditionalFormatting>
  <conditionalFormatting sqref="H18:J18">
    <cfRule type="expression" dxfId="584" priority="43313">
      <formula>ISBLANK(H18:X124)</formula>
    </cfRule>
  </conditionalFormatting>
  <conditionalFormatting sqref="O30">
    <cfRule type="expression" dxfId="583" priority="43371">
      <formula>ISBLANK(O30:AA127)</formula>
    </cfRule>
  </conditionalFormatting>
  <conditionalFormatting sqref="O32">
    <cfRule type="expression" dxfId="582" priority="43830">
      <formula>ISBLANK(O3:AA88)</formula>
    </cfRule>
  </conditionalFormatting>
  <conditionalFormatting sqref="F32:G32">
    <cfRule type="expression" dxfId="581" priority="43832">
      <formula>ISBLANK(F3:W88)</formula>
    </cfRule>
  </conditionalFormatting>
  <conditionalFormatting sqref="H32:J32">
    <cfRule type="expression" dxfId="580" priority="43833">
      <formula>ISBLANK(H3:X88)</formula>
    </cfRule>
  </conditionalFormatting>
  <conditionalFormatting sqref="B32:E32">
    <cfRule type="expression" dxfId="578" priority="43836">
      <formula>ISBLANK(B3:V88)</formula>
    </cfRule>
  </conditionalFormatting>
  <conditionalFormatting sqref="W26:X26">
    <cfRule type="cellIs" dxfId="577" priority="383" operator="equal">
      <formula>0</formula>
    </cfRule>
    <cfRule type="cellIs" dxfId="576" priority="384" operator="greaterThan">
      <formula>0.000000000000001</formula>
    </cfRule>
    <cfRule type="cellIs" dxfId="575" priority="385" operator="lessThan">
      <formula>0.0000000000000000001</formula>
    </cfRule>
  </conditionalFormatting>
  <conditionalFormatting sqref="P17">
    <cfRule type="expression" dxfId="574" priority="45049">
      <formula>ISBLANK(P17:AA127)</formula>
    </cfRule>
  </conditionalFormatting>
  <conditionalFormatting sqref="H17 J17">
    <cfRule type="expression" dxfId="573" priority="45087">
      <formula>ISBLANK(H17:X127)</formula>
    </cfRule>
  </conditionalFormatting>
  <conditionalFormatting sqref="D17:E17">
    <cfRule type="expression" dxfId="572" priority="45104">
      <formula>ISBLANK(D17:V127)</formula>
    </cfRule>
  </conditionalFormatting>
  <conditionalFormatting sqref="F17:G17">
    <cfRule type="expression" dxfId="571" priority="45121">
      <formula>ISBLANK(F17:W127)</formula>
    </cfRule>
  </conditionalFormatting>
  <conditionalFormatting sqref="O17">
    <cfRule type="expression" dxfId="570" priority="45161">
      <formula>ISBLANK(O17:AA137)</formula>
    </cfRule>
  </conditionalFormatting>
  <conditionalFormatting sqref="L17">
    <cfRule type="expression" dxfId="569" priority="45166">
      <formula>ISBLANK(L17:AA132)</formula>
    </cfRule>
  </conditionalFormatting>
  <conditionalFormatting sqref="I17">
    <cfRule type="expression" dxfId="568" priority="45198">
      <formula>ISBLANK(I17:Y137)</formula>
    </cfRule>
  </conditionalFormatting>
  <conditionalFormatting sqref="B17">
    <cfRule type="expression" dxfId="567" priority="45200">
      <formula>ISBLANK(B17:V137)</formula>
    </cfRule>
  </conditionalFormatting>
  <conditionalFormatting sqref="C17">
    <cfRule type="expression" dxfId="566" priority="45205">
      <formula>ISBLANK(C17:V137)</formula>
    </cfRule>
  </conditionalFormatting>
  <conditionalFormatting sqref="O29">
    <cfRule type="expression" dxfId="565" priority="45321">
      <formula>ISBLANK(O29:AA125)</formula>
    </cfRule>
  </conditionalFormatting>
  <conditionalFormatting sqref="L84">
    <cfRule type="expression" dxfId="564" priority="45890">
      <formula>ISBLANK(L84:AA184)</formula>
    </cfRule>
  </conditionalFormatting>
  <conditionalFormatting sqref="I59:J69">
    <cfRule type="expression" dxfId="563" priority="45915">
      <formula>ISBLANK(I59:Y131)</formula>
    </cfRule>
  </conditionalFormatting>
  <conditionalFormatting sqref="F84:G84">
    <cfRule type="expression" dxfId="562" priority="45916">
      <formula>ISBLANK(F84:W151)</formula>
    </cfRule>
  </conditionalFormatting>
  <conditionalFormatting sqref="I84:J84">
    <cfRule type="expression" dxfId="561" priority="45917">
      <formula>ISBLANK(I84:Y151)</formula>
    </cfRule>
  </conditionalFormatting>
  <conditionalFormatting sqref="B84:E84">
    <cfRule type="expression" dxfId="560" priority="45918">
      <formula>ISBLANK(B84:V151)</formula>
    </cfRule>
  </conditionalFormatting>
  <conditionalFormatting sqref="F59:G69">
    <cfRule type="expression" dxfId="559" priority="45919">
      <formula>ISBLANK(F59:W131)</formula>
    </cfRule>
  </conditionalFormatting>
  <conditionalFormatting sqref="C59:E69">
    <cfRule type="expression" dxfId="557" priority="45929">
      <formula>ISBLANK(C59:V131)</formula>
    </cfRule>
  </conditionalFormatting>
  <conditionalFormatting sqref="B70:B72">
    <cfRule type="expression" dxfId="555" priority="45964">
      <formula>ISBLANK(B70:V171)</formula>
    </cfRule>
  </conditionalFormatting>
  <conditionalFormatting sqref="C70:E72">
    <cfRule type="expression" dxfId="553" priority="45977">
      <formula>ISBLANK(C70:V141)</formula>
    </cfRule>
  </conditionalFormatting>
  <conditionalFormatting sqref="F80:G83">
    <cfRule type="expression" dxfId="552" priority="45979">
      <formula>ISBLANK(F80:W142)</formula>
    </cfRule>
  </conditionalFormatting>
  <conditionalFormatting sqref="F75:G78">
    <cfRule type="expression" dxfId="550" priority="45982">
      <formula>ISBLANK(F75:W134)</formula>
    </cfRule>
  </conditionalFormatting>
  <conditionalFormatting sqref="I75:J78">
    <cfRule type="expression" dxfId="549" priority="45983">
      <formula>ISBLANK(I75:Y134)</formula>
    </cfRule>
  </conditionalFormatting>
  <conditionalFormatting sqref="B75:E78">
    <cfRule type="expression" dxfId="548" priority="45984">
      <formula>ISBLANK(B75:V134)</formula>
    </cfRule>
  </conditionalFormatting>
  <conditionalFormatting sqref="B80:E83">
    <cfRule type="expression" dxfId="547" priority="45985">
      <formula>ISBLANK(B80:V142)</formula>
    </cfRule>
  </conditionalFormatting>
  <conditionalFormatting sqref="W24:X24">
    <cfRule type="cellIs" dxfId="546" priority="370" operator="equal">
      <formula>0</formula>
    </cfRule>
    <cfRule type="cellIs" dxfId="545" priority="371" operator="greaterThan">
      <formula>0.000000000000001</formula>
    </cfRule>
    <cfRule type="cellIs" dxfId="544" priority="372" operator="lessThan">
      <formula>0.0000000000000000001</formula>
    </cfRule>
  </conditionalFormatting>
  <conditionalFormatting sqref="F50:G50 F24:G24 F15:G15 F22:G22">
    <cfRule type="expression" dxfId="543" priority="379">
      <formula>ISBLANK(F15:W92)</formula>
    </cfRule>
  </conditionalFormatting>
  <conditionalFormatting sqref="M83">
    <cfRule type="expression" dxfId="542" priority="48473">
      <formula>ISBLANK(M83:Z144)</formula>
    </cfRule>
  </conditionalFormatting>
  <conditionalFormatting sqref="P75:P76">
    <cfRule type="expression" dxfId="541" priority="48474">
      <formula>ISBLANK(P75:AA134)</formula>
    </cfRule>
  </conditionalFormatting>
  <conditionalFormatting sqref="P77">
    <cfRule type="expression" dxfId="540" priority="48477">
      <formula>ISBLANK(P77:Z136)</formula>
    </cfRule>
  </conditionalFormatting>
  <conditionalFormatting sqref="M9:N9">
    <cfRule type="expression" dxfId="539" priority="48480">
      <formula>ISBLANK(M9:Z104)</formula>
    </cfRule>
  </conditionalFormatting>
  <conditionalFormatting sqref="P13">
    <cfRule type="expression" dxfId="538" priority="48490">
      <formula>ISBLANK(P13:AA103)</formula>
    </cfRule>
  </conditionalFormatting>
  <conditionalFormatting sqref="P48">
    <cfRule type="expression" dxfId="537" priority="48510">
      <formula>ISBLANK(P48:AA127)</formula>
    </cfRule>
  </conditionalFormatting>
  <conditionalFormatting sqref="K35 L30">
    <cfRule type="expression" dxfId="536" priority="48515">
      <formula>ISBLANK(K30:Z122)</formula>
    </cfRule>
  </conditionalFormatting>
  <conditionalFormatting sqref="K40 K3:L4 L24 L22">
    <cfRule type="expression" dxfId="535" priority="48518">
      <formula>ISBLANK(K3:Z90)</formula>
    </cfRule>
  </conditionalFormatting>
  <conditionalFormatting sqref="H30:J30">
    <cfRule type="expression" dxfId="534" priority="48524">
      <formula>ISBLANK(H30:X127)</formula>
    </cfRule>
  </conditionalFormatting>
  <conditionalFormatting sqref="K37 K13 L19:L21">
    <cfRule type="expression" dxfId="533" priority="48531">
      <formula>ISBLANK(K13:Z103)</formula>
    </cfRule>
  </conditionalFormatting>
  <conditionalFormatting sqref="M73:N73">
    <cfRule type="expression" dxfId="532" priority="48535">
      <formula>ISBLANK(M73:Z127)</formula>
    </cfRule>
  </conditionalFormatting>
  <conditionalFormatting sqref="K44">
    <cfRule type="expression" dxfId="531" priority="48550">
      <formula>ISBLANK(K44:Z127)</formula>
    </cfRule>
  </conditionalFormatting>
  <conditionalFormatting sqref="K48 K10:K12 L11:L12">
    <cfRule type="expression" dxfId="530" priority="48552">
      <formula>ISBLANK(K10:Z89)</formula>
    </cfRule>
  </conditionalFormatting>
  <conditionalFormatting sqref="K43 K2:L2">
    <cfRule type="expression" dxfId="529" priority="48557">
      <formula>ISBLANK(K2:Z86)</formula>
    </cfRule>
  </conditionalFormatting>
  <conditionalFormatting sqref="K73:L73">
    <cfRule type="expression" dxfId="528" priority="48562">
      <formula>ISBLANK(K73:Z127)</formula>
    </cfRule>
  </conditionalFormatting>
  <conditionalFormatting sqref="K42 K6 L6:L7 L10 L28">
    <cfRule type="expression" dxfId="527" priority="48565">
      <formula>ISBLANK(K6:Z91)</formula>
    </cfRule>
  </conditionalFormatting>
  <conditionalFormatting sqref="P74">
    <cfRule type="expression" dxfId="524" priority="48585">
      <formula>ISBLANK(P74:AA130)</formula>
    </cfRule>
  </conditionalFormatting>
  <conditionalFormatting sqref="P44 P10:P12">
    <cfRule type="expression" dxfId="523" priority="48586">
      <formula>ISBLANK(P10:AA93)</formula>
    </cfRule>
  </conditionalFormatting>
  <conditionalFormatting sqref="M74:N74">
    <cfRule type="expression" dxfId="522" priority="48592">
      <formula>ISBLANK(M74:Z130)</formula>
    </cfRule>
  </conditionalFormatting>
  <conditionalFormatting sqref="P73">
    <cfRule type="expression" dxfId="520" priority="48595">
      <formula>ISBLANK(P73:AA127)</formula>
    </cfRule>
  </conditionalFormatting>
  <conditionalFormatting sqref="M79:N79">
    <cfRule type="expression" dxfId="518" priority="48597">
      <formula>ISBLANK(M79:Z139)</formula>
    </cfRule>
  </conditionalFormatting>
  <conditionalFormatting sqref="U85:V85">
    <cfRule type="expression" dxfId="514" priority="48606">
      <formula>ISBLANK(U85:AC164)</formula>
    </cfRule>
  </conditionalFormatting>
  <conditionalFormatting sqref="I80:J83">
    <cfRule type="expression" dxfId="513" priority="48623">
      <formula>ISBLANK(I80:Y142)</formula>
    </cfRule>
  </conditionalFormatting>
  <conditionalFormatting sqref="M29:N29">
    <cfRule type="expression" dxfId="512" priority="48625">
      <formula>ISBLANK(M29:Z126)</formula>
    </cfRule>
  </conditionalFormatting>
  <conditionalFormatting sqref="K41">
    <cfRule type="expression" dxfId="511" priority="48630">
      <formula>ISBLANK(K41:Z127)</formula>
    </cfRule>
  </conditionalFormatting>
  <conditionalFormatting sqref="K45 K7">
    <cfRule type="expression" dxfId="510" priority="48632">
      <formula>ISBLANK(K7:Z89)</formula>
    </cfRule>
  </conditionalFormatting>
  <conditionalFormatting sqref="K34:L34 L31 K25:L26">
    <cfRule type="expression" dxfId="509" priority="48638">
      <formula>ISBLANK(K25:Z118)</formula>
    </cfRule>
  </conditionalFormatting>
  <conditionalFormatting sqref="K74">
    <cfRule type="expression" dxfId="508" priority="48648">
      <formula>ISBLANK(K74:Z130)</formula>
    </cfRule>
  </conditionalFormatting>
  <conditionalFormatting sqref="K79">
    <cfRule type="expression" dxfId="507" priority="48650">
      <formula>ISBLANK(K79:Z139)</formula>
    </cfRule>
  </conditionalFormatting>
  <conditionalFormatting sqref="M30:N30">
    <cfRule type="expression" dxfId="506" priority="48651">
      <formula>ISBLANK(M30:Z128)</formula>
    </cfRule>
  </conditionalFormatting>
  <conditionalFormatting sqref="P45 P7">
    <cfRule type="expression" dxfId="505" priority="48656">
      <formula>ISBLANK(P7:AA89)</formula>
    </cfRule>
  </conditionalFormatting>
  <conditionalFormatting sqref="M4:N4">
    <cfRule type="expression" dxfId="503" priority="48660">
      <formula>ISBLANK(M4:Z98)</formula>
    </cfRule>
  </conditionalFormatting>
  <conditionalFormatting sqref="L13">
    <cfRule type="expression" dxfId="502" priority="48676">
      <formula>ISBLANK(L13:AA111)</formula>
    </cfRule>
  </conditionalFormatting>
  <conditionalFormatting sqref="P28 P46:P47">
    <cfRule type="expression" dxfId="501" priority="48682">
      <formula>ISBLANK(P28:AA109)</formula>
    </cfRule>
  </conditionalFormatting>
  <conditionalFormatting sqref="M13:N13">
    <cfRule type="expression" dxfId="499" priority="48686">
      <formula>ISBLANK(M13:Z103)</formula>
    </cfRule>
  </conditionalFormatting>
  <conditionalFormatting sqref="M28:N28">
    <cfRule type="expression" dxfId="498" priority="48691">
      <formula>ISBLANK(M28:Z109)</formula>
    </cfRule>
  </conditionalFormatting>
  <conditionalFormatting sqref="K31 K29:L29 K5:L5">
    <cfRule type="expression" dxfId="497" priority="48694">
      <formula>ISBLANK(K5:Z101)</formula>
    </cfRule>
  </conditionalFormatting>
  <conditionalFormatting sqref="M15:N15 M2:N2">
    <cfRule type="expression" dxfId="496" priority="48701">
      <formula>ISBLANK(M2:Z86)</formula>
    </cfRule>
  </conditionalFormatting>
  <conditionalFormatting sqref="L8">
    <cfRule type="expression" dxfId="495" priority="48706">
      <formula>ISBLANK(L8:AA125)</formula>
    </cfRule>
  </conditionalFormatting>
  <conditionalFormatting sqref="K8">
    <cfRule type="expression" dxfId="494" priority="48708">
      <formula>ISBLANK(K8:Z127)</formula>
    </cfRule>
  </conditionalFormatting>
  <conditionalFormatting sqref="M8:N8">
    <cfRule type="expression" dxfId="493" priority="48712">
      <formula>ISBLANK(M8:Z131)</formula>
    </cfRule>
  </conditionalFormatting>
  <conditionalFormatting sqref="M31:N31 M34:N34">
    <cfRule type="expression" dxfId="492" priority="48714">
      <formula>ISBLANK(M31:Z130)</formula>
    </cfRule>
  </conditionalFormatting>
  <conditionalFormatting sqref="K70:L72">
    <cfRule type="expression" dxfId="491" priority="48719">
      <formula>ISBLANK(K70:Z141)</formula>
    </cfRule>
  </conditionalFormatting>
  <conditionalFormatting sqref="K28 K46:K47">
    <cfRule type="expression" dxfId="490" priority="48722">
      <formula>ISBLANK(K28:Z109)</formula>
    </cfRule>
  </conditionalFormatting>
  <conditionalFormatting sqref="M7:N7">
    <cfRule type="expression" dxfId="489" priority="48725">
      <formula>ISBLANK(M7:Z89)</formula>
    </cfRule>
  </conditionalFormatting>
  <conditionalFormatting sqref="K16">
    <cfRule type="expression" dxfId="488" priority="48728">
      <formula>ISBLANK(K13:Z127)</formula>
    </cfRule>
  </conditionalFormatting>
  <conditionalFormatting sqref="M16:N16">
    <cfRule type="expression" dxfId="487" priority="48732">
      <formula>ISBLANK(M13:Z139)</formula>
    </cfRule>
  </conditionalFormatting>
  <conditionalFormatting sqref="P6">
    <cfRule type="expression" dxfId="486" priority="48739">
      <formula>ISBLANK(P6:AA91)</formula>
    </cfRule>
  </conditionalFormatting>
  <conditionalFormatting sqref="Y2:Y22 Y59:Y84 Y24:Y57">
    <cfRule type="expression" dxfId="485" priority="48740">
      <formula>ISBLANK(Y2:AG87)</formula>
    </cfRule>
  </conditionalFormatting>
  <conditionalFormatting sqref="P18">
    <cfRule type="expression" dxfId="484" priority="48741">
      <formula>ISBLANK(P18:AA124)</formula>
    </cfRule>
  </conditionalFormatting>
  <conditionalFormatting sqref="M3:N3">
    <cfRule type="expression" dxfId="483" priority="48744">
      <formula>ISBLANK(M3:Z90)</formula>
    </cfRule>
  </conditionalFormatting>
  <conditionalFormatting sqref="K14">
    <cfRule type="expression" dxfId="482" priority="48748">
      <formula>ISBLANK(K14:Z127)</formula>
    </cfRule>
  </conditionalFormatting>
  <conditionalFormatting sqref="M14:N14">
    <cfRule type="expression" dxfId="481" priority="48752">
      <formula>ISBLANK(M14:Z132)</formula>
    </cfRule>
  </conditionalFormatting>
  <conditionalFormatting sqref="P33">
    <cfRule type="expression" dxfId="480" priority="48755">
      <formula>ISBLANK(P4:AA95)</formula>
    </cfRule>
  </conditionalFormatting>
  <conditionalFormatting sqref="K33:L33">
    <cfRule type="expression" dxfId="478" priority="48758">
      <formula>ISBLANK(K4:Z88)</formula>
    </cfRule>
  </conditionalFormatting>
  <conditionalFormatting sqref="M33:N33">
    <cfRule type="expression" dxfId="477" priority="48760">
      <formula>ISBLANK(M4:Z95)</formula>
    </cfRule>
  </conditionalFormatting>
  <conditionalFormatting sqref="P27">
    <cfRule type="expression" dxfId="476" priority="48763">
      <formula>ISBLANK(P3:AA87)</formula>
    </cfRule>
  </conditionalFormatting>
  <conditionalFormatting sqref="K27:L27">
    <cfRule type="expression" dxfId="475" priority="48765">
      <formula>ISBLANK(K3:Z87)</formula>
    </cfRule>
  </conditionalFormatting>
  <conditionalFormatting sqref="M27:N27">
    <cfRule type="expression" dxfId="473" priority="48768">
      <formula>ISBLANK(M3:Z87)</formula>
    </cfRule>
  </conditionalFormatting>
  <conditionalFormatting sqref="P4">
    <cfRule type="expression" dxfId="472" priority="48770">
      <formula>ISBLANK(P4:AA98)</formula>
    </cfRule>
  </conditionalFormatting>
  <conditionalFormatting sqref="M18:N18">
    <cfRule type="expression" dxfId="471" priority="48773">
      <formula>ISBLANK(M18:Z124)</formula>
    </cfRule>
  </conditionalFormatting>
  <conditionalFormatting sqref="P15">
    <cfRule type="expression" dxfId="470" priority="48778">
      <formula>ISBLANK(P15:AA99)</formula>
    </cfRule>
  </conditionalFormatting>
  <conditionalFormatting sqref="Y59:Y84">
    <cfRule type="expression" dxfId="469" priority="48780">
      <formula>ISBLANK(Y59:AG143)</formula>
    </cfRule>
  </conditionalFormatting>
  <conditionalFormatting sqref="M22:N22 M24:N24">
    <cfRule type="expression" dxfId="468" priority="48784">
      <formula>ISBLANK(M22:Z99)</formula>
    </cfRule>
  </conditionalFormatting>
  <conditionalFormatting sqref="K18:L18">
    <cfRule type="expression" dxfId="467" priority="48789">
      <formula>ISBLANK(K18:Z124)</formula>
    </cfRule>
  </conditionalFormatting>
  <conditionalFormatting sqref="P32">
    <cfRule type="expression" dxfId="466" priority="48792">
      <formula>ISBLANK(P3:AA88)</formula>
    </cfRule>
  </conditionalFormatting>
  <conditionalFormatting sqref="K32:L32">
    <cfRule type="expression" dxfId="465" priority="48794">
      <formula>ISBLANK(K3:Z88)</formula>
    </cfRule>
  </conditionalFormatting>
  <conditionalFormatting sqref="M32:N32">
    <cfRule type="expression" dxfId="463" priority="48797">
      <formula>ISBLANK(M3:Z88)</formula>
    </cfRule>
  </conditionalFormatting>
  <conditionalFormatting sqref="K17">
    <cfRule type="expression" dxfId="462" priority="48800">
      <formula>ISBLANK(K17:Z127)</formula>
    </cfRule>
  </conditionalFormatting>
  <conditionalFormatting sqref="M17:N17">
    <cfRule type="expression" dxfId="461" priority="48802">
      <formula>ISBLANK(M17:Z138)</formula>
    </cfRule>
  </conditionalFormatting>
  <conditionalFormatting sqref="M59:N69">
    <cfRule type="expression" dxfId="460" priority="48809">
      <formula>ISBLANK(M59:Z132)</formula>
    </cfRule>
  </conditionalFormatting>
  <conditionalFormatting sqref="K59:L69">
    <cfRule type="expression" dxfId="459" priority="48812">
      <formula>ISBLANK(K59:Z131)</formula>
    </cfRule>
  </conditionalFormatting>
  <conditionalFormatting sqref="K84">
    <cfRule type="expression" dxfId="458" priority="48815">
      <formula>ISBLANK(K84:Z151)</formula>
    </cfRule>
  </conditionalFormatting>
  <conditionalFormatting sqref="M70:N72">
    <cfRule type="expression" dxfId="456" priority="48818">
      <formula>ISBLANK(M70:Z142)</formula>
    </cfRule>
  </conditionalFormatting>
  <conditionalFormatting sqref="M84:N84">
    <cfRule type="expression" dxfId="455" priority="48820">
      <formula>ISBLANK(M84:Z151)</formula>
    </cfRule>
  </conditionalFormatting>
  <conditionalFormatting sqref="P70:P72">
    <cfRule type="expression" dxfId="454" priority="48828">
      <formula>ISBLANK(P70:AA141)</formula>
    </cfRule>
  </conditionalFormatting>
  <conditionalFormatting sqref="M75:N78">
    <cfRule type="expression" dxfId="452" priority="48831">
      <formula>ISBLANK(M75:Z134)</formula>
    </cfRule>
  </conditionalFormatting>
  <conditionalFormatting sqref="K75:K78">
    <cfRule type="expression" dxfId="451" priority="48834">
      <formula>ISBLANK(K75:Z134)</formula>
    </cfRule>
  </conditionalFormatting>
  <conditionalFormatting sqref="P9">
    <cfRule type="expression" dxfId="450" priority="48839">
      <formula>ISBLANK(P9:AA104)</formula>
    </cfRule>
  </conditionalFormatting>
  <conditionalFormatting sqref="N5 M5:M6">
    <cfRule type="expression" dxfId="449" priority="48842">
      <formula>ISBLANK(M5:Z101)</formula>
    </cfRule>
  </conditionalFormatting>
  <conditionalFormatting sqref="H49 J49 I9:J9">
    <cfRule type="expression" dxfId="448" priority="48950">
      <formula>ISBLANK(H9:X87)</formula>
    </cfRule>
  </conditionalFormatting>
  <conditionalFormatting sqref="F49:G49 F9:G9">
    <cfRule type="expression" dxfId="447" priority="48951">
      <formula>ISBLANK(F9:W87)</formula>
    </cfRule>
  </conditionalFormatting>
  <conditionalFormatting sqref="K49 K9:L9">
    <cfRule type="expression" dxfId="446" priority="49043">
      <formula>ISBLANK(K9:Z87)</formula>
    </cfRule>
  </conditionalFormatting>
  <conditionalFormatting sqref="K30 L37:L44">
    <cfRule type="expression" dxfId="445" priority="49116">
      <formula>ISBLANK(K30:Z127)</formula>
    </cfRule>
  </conditionalFormatting>
  <conditionalFormatting sqref="H9 H52:H53 J52:J53">
    <cfRule type="expression" dxfId="444" priority="49134">
      <formula>ISBLANK(H9:X84)</formula>
    </cfRule>
  </conditionalFormatting>
  <conditionalFormatting sqref="I52 I45:I47">
    <cfRule type="expression" dxfId="443" priority="49145">
      <formula>ISBLANK(I45:Y148)</formula>
    </cfRule>
  </conditionalFormatting>
  <conditionalFormatting sqref="B52:C52 B54:B57 B45:B47">
    <cfRule type="expression" dxfId="442" priority="49146">
      <formula>ISBLANK(B45:V148)</formula>
    </cfRule>
  </conditionalFormatting>
  <conditionalFormatting sqref="O22 J25:M25 O25:O57">
    <cfRule type="expression" dxfId="441" priority="49161">
      <formula>ISBLANK(J22:V99)</formula>
    </cfRule>
  </conditionalFormatting>
  <conditionalFormatting sqref="H50 J50 H24:J24 H22:J22 H15:J15">
    <cfRule type="expression" dxfId="440" priority="49163">
      <formula>ISBLANK(H15:X92)</formula>
    </cfRule>
  </conditionalFormatting>
  <conditionalFormatting sqref="P22">
    <cfRule type="expression" dxfId="439" priority="49166">
      <formula>ISBLANK(P22:Y99)</formula>
    </cfRule>
  </conditionalFormatting>
  <conditionalFormatting sqref="M52:N52 M45:N47">
    <cfRule type="expression" dxfId="438" priority="49212">
      <formula>ISBLANK(M45:Z149)</formula>
    </cfRule>
  </conditionalFormatting>
  <conditionalFormatting sqref="K50 K24 K22 K15:L15">
    <cfRule type="expression" dxfId="437" priority="49234">
      <formula>ISBLANK(K15:Z92)</formula>
    </cfRule>
  </conditionalFormatting>
  <conditionalFormatting sqref="P50 P22">
    <cfRule type="expression" dxfId="436" priority="49237">
      <formula>ISBLANK(P22:AA99)</formula>
    </cfRule>
  </conditionalFormatting>
  <conditionalFormatting sqref="K38">
    <cfRule type="expression" dxfId="434" priority="49272">
      <formula>ISBLANK(K38:Z127)</formula>
    </cfRule>
  </conditionalFormatting>
  <conditionalFormatting sqref="P55 O54:O57">
    <cfRule type="expression" dxfId="433" priority="49592">
      <formula>ISBLANK(O54:AA127)</formula>
    </cfRule>
  </conditionalFormatting>
  <conditionalFormatting sqref="L52">
    <cfRule type="expression" dxfId="432" priority="49594">
      <formula>ISBLANK(L52:AA151)</formula>
    </cfRule>
  </conditionalFormatting>
  <conditionalFormatting sqref="H51 J51">
    <cfRule type="expression" dxfId="431" priority="49626">
      <formula>ISBLANK(H51:X127)</formula>
    </cfRule>
  </conditionalFormatting>
  <conditionalFormatting sqref="P54 P56:P57">
    <cfRule type="expression" dxfId="430" priority="49628">
      <formula>ISBLANK(P54:AA127)</formula>
    </cfRule>
  </conditionalFormatting>
  <conditionalFormatting sqref="I53">
    <cfRule type="expression" dxfId="429" priority="49652">
      <formula>ISBLANK(I53:Y157)</formula>
    </cfRule>
  </conditionalFormatting>
  <conditionalFormatting sqref="D51:E51">
    <cfRule type="expression" dxfId="428" priority="49657">
      <formula>ISBLANK(D51:V127)</formula>
    </cfRule>
  </conditionalFormatting>
  <conditionalFormatting sqref="D50:E50">
    <cfRule type="expression" dxfId="427" priority="49666">
      <formula>ISBLANK(D50:V127)</formula>
    </cfRule>
  </conditionalFormatting>
  <conditionalFormatting sqref="B53:C53">
    <cfRule type="expression" dxfId="426" priority="49669">
      <formula>ISBLANK(B53:V157)</formula>
    </cfRule>
  </conditionalFormatting>
  <conditionalFormatting sqref="O51">
    <cfRule type="expression" dxfId="425" priority="49675">
      <formula>ISBLANK(O51:AA127)</formula>
    </cfRule>
  </conditionalFormatting>
  <conditionalFormatting sqref="D49:E49">
    <cfRule type="expression" dxfId="423" priority="49681">
      <formula>ISBLANK(D49:V127)</formula>
    </cfRule>
  </conditionalFormatting>
  <conditionalFormatting sqref="F51:G51">
    <cfRule type="expression" dxfId="422" priority="49696">
      <formula>ISBLANK(F51:W127)</formula>
    </cfRule>
  </conditionalFormatting>
  <conditionalFormatting sqref="O49">
    <cfRule type="expression" dxfId="421" priority="49710">
      <formula>ISBLANK(O49:AA127)</formula>
    </cfRule>
  </conditionalFormatting>
  <conditionalFormatting sqref="M53:N53">
    <cfRule type="expression" dxfId="419" priority="49871">
      <formula>ISBLANK(M53:Z158)</formula>
    </cfRule>
  </conditionalFormatting>
  <conditionalFormatting sqref="P51">
    <cfRule type="expression" dxfId="418" priority="49907">
      <formula>ISBLANK(P51:AA127)</formula>
    </cfRule>
  </conditionalFormatting>
  <conditionalFormatting sqref="K51">
    <cfRule type="expression" dxfId="416" priority="49919">
      <formula>ISBLANK(K51:Z127)</formula>
    </cfRule>
  </conditionalFormatting>
  <conditionalFormatting sqref="P49">
    <cfRule type="expression" dxfId="415" priority="49921">
      <formula>ISBLANK(P49:AA127)</formula>
    </cfRule>
  </conditionalFormatting>
  <conditionalFormatting sqref="L53">
    <cfRule type="expression" dxfId="413" priority="49981">
      <formula>ISBLANK(L53:AA153)</formula>
    </cfRule>
  </conditionalFormatting>
  <conditionalFormatting sqref="M10:N12">
    <cfRule type="expression" dxfId="412" priority="49985">
      <formula>ISBLANK(M10:Z93)</formula>
    </cfRule>
  </conditionalFormatting>
  <conditionalFormatting sqref="O3">
    <cfRule type="expression" dxfId="411" priority="50039">
      <formula>ISBLANK(O3:AA90)</formula>
    </cfRule>
  </conditionalFormatting>
  <conditionalFormatting sqref="B26:E26 C25:E25">
    <cfRule type="expression" dxfId="410" priority="50064">
      <formula>ISBLANK(B25:V118)</formula>
    </cfRule>
  </conditionalFormatting>
  <conditionalFormatting sqref="K36">
    <cfRule type="expression" dxfId="409" priority="50126">
      <formula>ISBLANK(K36:Z127)</formula>
    </cfRule>
  </conditionalFormatting>
  <conditionalFormatting sqref="M26:N26 M25">
    <cfRule type="expression" dxfId="407" priority="50161">
      <formula>ISBLANK(M25:Z118)</formula>
    </cfRule>
  </conditionalFormatting>
  <conditionalFormatting sqref="I37:I44 I48:I51">
    <cfRule type="expression" dxfId="406" priority="50175">
      <formula>ISBLANK(I37:Y139)</formula>
    </cfRule>
  </conditionalFormatting>
  <conditionalFormatting sqref="B10:E12">
    <cfRule type="expression" dxfId="405" priority="50185">
      <formula>ISBLANK(B10:V89)</formula>
    </cfRule>
  </conditionalFormatting>
  <conditionalFormatting sqref="C37:C44">
    <cfRule type="expression" dxfId="404" priority="50186">
      <formula>ISBLANK(C37:V139)</formula>
    </cfRule>
  </conditionalFormatting>
  <conditionalFormatting sqref="M37:N44 M48:N51">
    <cfRule type="expression" dxfId="403" priority="50188">
      <formula>ISBLANK(M37:Z140)</formula>
    </cfRule>
  </conditionalFormatting>
  <conditionalFormatting sqref="P19:P21">
    <cfRule type="expression" dxfId="402" priority="50198">
      <formula>ISBLANK(P19:AA99)</formula>
    </cfRule>
  </conditionalFormatting>
  <conditionalFormatting sqref="P19:P21">
    <cfRule type="expression" dxfId="401" priority="50199">
      <formula>ISBLANK(P19:Y99)</formula>
    </cfRule>
  </conditionalFormatting>
  <conditionalFormatting sqref="H19:J21">
    <cfRule type="expression" dxfId="400" priority="50200">
      <formula>ISBLANK(H19:X99)</formula>
    </cfRule>
  </conditionalFormatting>
  <conditionalFormatting sqref="F19:G21">
    <cfRule type="expression" dxfId="399" priority="50201">
      <formula>ISBLANK(F19:W99)</formula>
    </cfRule>
  </conditionalFormatting>
  <conditionalFormatting sqref="B19:E21">
    <cfRule type="expression" dxfId="398" priority="50202">
      <formula>ISBLANK(B19:V99)</formula>
    </cfRule>
  </conditionalFormatting>
  <conditionalFormatting sqref="O19:O21">
    <cfRule type="expression" dxfId="397" priority="50203">
      <formula>ISBLANK(O19:AA99)</formula>
    </cfRule>
  </conditionalFormatting>
  <conditionalFormatting sqref="A2:A57">
    <cfRule type="expression" dxfId="396" priority="50204">
      <formula>ISBLANK(A2:V86)</formula>
    </cfRule>
  </conditionalFormatting>
  <conditionalFormatting sqref="I35:I36">
    <cfRule type="expression" dxfId="395" priority="50205">
      <formula>ISBLANK(I35:Y135)</formula>
    </cfRule>
  </conditionalFormatting>
  <conditionalFormatting sqref="C45:C47">
    <cfRule type="expression" dxfId="394" priority="50206">
      <formula>ISBLANK(C45:V148)</formula>
    </cfRule>
  </conditionalFormatting>
  <conditionalFormatting sqref="D46:E47">
    <cfRule type="expression" dxfId="393" priority="50207">
      <formula>ISBLANK(D46:V127)</formula>
    </cfRule>
  </conditionalFormatting>
  <conditionalFormatting sqref="J25:M25 O25:O26">
    <cfRule type="expression" dxfId="392" priority="50208">
      <formula>ISBLANK(J25:V118)</formula>
    </cfRule>
  </conditionalFormatting>
  <conditionalFormatting sqref="L35:L36">
    <cfRule type="expression" dxfId="391" priority="50209">
      <formula>ISBLANK(L35:AA130)</formula>
    </cfRule>
  </conditionalFormatting>
  <conditionalFormatting sqref="B35:B36">
    <cfRule type="expression" dxfId="390" priority="50210">
      <formula>ISBLANK(B35:V135)</formula>
    </cfRule>
  </conditionalFormatting>
  <conditionalFormatting sqref="C35:C36">
    <cfRule type="expression" dxfId="389" priority="50211">
      <formula>ISBLANK(C35:V135)</formula>
    </cfRule>
  </conditionalFormatting>
  <conditionalFormatting sqref="B3:E4">
    <cfRule type="expression" dxfId="388" priority="50212">
      <formula>ISBLANK(B3:V90)</formula>
    </cfRule>
  </conditionalFormatting>
  <conditionalFormatting sqref="M19:N21">
    <cfRule type="expression" dxfId="387" priority="50214">
      <formula>ISBLANK(M19:Z99)</formula>
    </cfRule>
  </conditionalFormatting>
  <conditionalFormatting sqref="K19:K21">
    <cfRule type="expression" dxfId="386" priority="50215">
      <formula>ISBLANK(K19:Z99)</formula>
    </cfRule>
  </conditionalFormatting>
  <conditionalFormatting sqref="M35:N36">
    <cfRule type="expression" dxfId="385" priority="50216">
      <formula>ISBLANK(M35:Z136)</formula>
    </cfRule>
  </conditionalFormatting>
  <conditionalFormatting sqref="H54:J57">
    <cfRule type="expression" dxfId="383" priority="50223">
      <formula>ISBLANK(H54:X127)</formula>
    </cfRule>
  </conditionalFormatting>
  <conditionalFormatting sqref="F54:G57">
    <cfRule type="expression" dxfId="382" priority="50224">
      <formula>ISBLANK(F54:W127)</formula>
    </cfRule>
  </conditionalFormatting>
  <conditionalFormatting sqref="C54:E57">
    <cfRule type="expression" dxfId="380" priority="50226">
      <formula>ISBLANK(C54:V127)</formula>
    </cfRule>
  </conditionalFormatting>
  <conditionalFormatting sqref="F52:G53">
    <cfRule type="expression" dxfId="379" priority="50227">
      <formula>ISBLANK(F52:W127)</formula>
    </cfRule>
  </conditionalFormatting>
  <conditionalFormatting sqref="O52:O53">
    <cfRule type="expression" dxfId="378" priority="50228">
      <formula>ISBLANK(O52:AA127)</formula>
    </cfRule>
  </conditionalFormatting>
  <conditionalFormatting sqref="D52:E53">
    <cfRule type="expression" dxfId="377" priority="50229">
      <formula>ISBLANK(D52:V127)</formula>
    </cfRule>
  </conditionalFormatting>
  <conditionalFormatting sqref="P52:P53">
    <cfRule type="expression" dxfId="376" priority="50230">
      <formula>ISBLANK(P52:AA127)</formula>
    </cfRule>
  </conditionalFormatting>
  <conditionalFormatting sqref="M54:N57">
    <cfRule type="expression" dxfId="375" priority="50231">
      <formula>ISBLANK(M54:Z128)</formula>
    </cfRule>
  </conditionalFormatting>
  <conditionalFormatting sqref="K54:L57">
    <cfRule type="expression" dxfId="374" priority="50232">
      <formula>ISBLANK(K54:Z127)</formula>
    </cfRule>
  </conditionalFormatting>
  <conditionalFormatting sqref="K52:K53">
    <cfRule type="expression" dxfId="372" priority="50234">
      <formula>ISBLANK(K52:Z127)</formula>
    </cfRule>
  </conditionalFormatting>
  <conditionalFormatting sqref="P41:P57">
    <cfRule type="expression" dxfId="371" priority="365">
      <formula>ISBLANK(P41:AD86)</formula>
    </cfRule>
  </conditionalFormatting>
  <conditionalFormatting sqref="P2:P22">
    <cfRule type="expression" dxfId="358" priority="352">
      <formula>ISBLANK(P2:AD47)</formula>
    </cfRule>
  </conditionalFormatting>
  <conditionalFormatting sqref="R3">
    <cfRule type="expression" dxfId="357" priority="334">
      <formula>ISBLANK(R3:AC90)</formula>
    </cfRule>
  </conditionalFormatting>
  <conditionalFormatting sqref="R5">
    <cfRule type="expression" dxfId="356" priority="335">
      <formula>ISBLANK(R5:AC101)</formula>
    </cfRule>
  </conditionalFormatting>
  <conditionalFormatting sqref="R8">
    <cfRule type="expression" dxfId="355" priority="336">
      <formula>ISBLANK(R8:AC127)</formula>
    </cfRule>
  </conditionalFormatting>
  <conditionalFormatting sqref="R16">
    <cfRule type="expression" dxfId="354" priority="337">
      <formula>ISBLANK(R13:AC127)</formula>
    </cfRule>
  </conditionalFormatting>
  <conditionalFormatting sqref="R14">
    <cfRule type="expression" dxfId="353" priority="338">
      <formula>ISBLANK(R14:AC127)</formula>
    </cfRule>
  </conditionalFormatting>
  <conditionalFormatting sqref="R17">
    <cfRule type="expression" dxfId="352" priority="339">
      <formula>ISBLANK(R17:AC127)</formula>
    </cfRule>
  </conditionalFormatting>
  <conditionalFormatting sqref="R13">
    <cfRule type="expression" dxfId="351" priority="340">
      <formula>ISBLANK(R13:AC103)</formula>
    </cfRule>
  </conditionalFormatting>
  <conditionalFormatting sqref="R10:R12">
    <cfRule type="expression" dxfId="350" priority="341">
      <formula>ISBLANK(R10:AC93)</formula>
    </cfRule>
  </conditionalFormatting>
  <conditionalFormatting sqref="R7">
    <cfRule type="expression" dxfId="349" priority="342">
      <formula>ISBLANK(R7:AC89)</formula>
    </cfRule>
  </conditionalFormatting>
  <conditionalFormatting sqref="R6">
    <cfRule type="expression" dxfId="348" priority="343">
      <formula>ISBLANK(R6:AC91)</formula>
    </cfRule>
  </conditionalFormatting>
  <conditionalFormatting sqref="R18">
    <cfRule type="expression" dxfId="347" priority="344">
      <formula>ISBLANK(R18:AC124)</formula>
    </cfRule>
  </conditionalFormatting>
  <conditionalFormatting sqref="R4">
    <cfRule type="expression" dxfId="346" priority="345">
      <formula>ISBLANK(R4:AC98)</formula>
    </cfRule>
  </conditionalFormatting>
  <conditionalFormatting sqref="R15">
    <cfRule type="expression" dxfId="345" priority="346">
      <formula>ISBLANK(R15:AC99)</formula>
    </cfRule>
  </conditionalFormatting>
  <conditionalFormatting sqref="R9">
    <cfRule type="expression" dxfId="344" priority="347">
      <formula>ISBLANK(R9:AC104)</formula>
    </cfRule>
  </conditionalFormatting>
  <conditionalFormatting sqref="R22">
    <cfRule type="expression" dxfId="343" priority="348">
      <formula>ISBLANK(R22:AA99)</formula>
    </cfRule>
  </conditionalFormatting>
  <conditionalFormatting sqref="R22">
    <cfRule type="expression" dxfId="342" priority="349">
      <formula>ISBLANK(R22:AC99)</formula>
    </cfRule>
  </conditionalFormatting>
  <conditionalFormatting sqref="R19:R21">
    <cfRule type="expression" dxfId="341" priority="350">
      <formula>ISBLANK(R19:AC99)</formula>
    </cfRule>
  </conditionalFormatting>
  <conditionalFormatting sqref="R19:R21">
    <cfRule type="expression" dxfId="340" priority="351">
      <formula>ISBLANK(R19:AA99)</formula>
    </cfRule>
  </conditionalFormatting>
  <conditionalFormatting sqref="R2:R22">
    <cfRule type="expression" dxfId="339" priority="333">
      <formula>ISBLANK(R2:AF47)</formula>
    </cfRule>
  </conditionalFormatting>
  <conditionalFormatting sqref="T3">
    <cfRule type="expression" dxfId="338" priority="315">
      <formula>ISBLANK(T3:AE90)</formula>
    </cfRule>
  </conditionalFormatting>
  <conditionalFormatting sqref="T5">
    <cfRule type="expression" dxfId="337" priority="316">
      <formula>ISBLANK(T5:AE101)</formula>
    </cfRule>
  </conditionalFormatting>
  <conditionalFormatting sqref="T8">
    <cfRule type="expression" dxfId="336" priority="317">
      <formula>ISBLANK(T8:AE127)</formula>
    </cfRule>
  </conditionalFormatting>
  <conditionalFormatting sqref="T16">
    <cfRule type="expression" dxfId="335" priority="318">
      <formula>ISBLANK(T13:AE127)</formula>
    </cfRule>
  </conditionalFormatting>
  <conditionalFormatting sqref="T14">
    <cfRule type="expression" dxfId="334" priority="319">
      <formula>ISBLANK(T14:AE127)</formula>
    </cfRule>
  </conditionalFormatting>
  <conditionalFormatting sqref="T17">
    <cfRule type="expression" dxfId="333" priority="320">
      <formula>ISBLANK(T17:AE127)</formula>
    </cfRule>
  </conditionalFormatting>
  <conditionalFormatting sqref="T13">
    <cfRule type="expression" dxfId="332" priority="321">
      <formula>ISBLANK(T13:AE103)</formula>
    </cfRule>
  </conditionalFormatting>
  <conditionalFormatting sqref="T10:T12">
    <cfRule type="expression" dxfId="331" priority="322">
      <formula>ISBLANK(T10:AE93)</formula>
    </cfRule>
  </conditionalFormatting>
  <conditionalFormatting sqref="T7">
    <cfRule type="expression" dxfId="330" priority="323">
      <formula>ISBLANK(T7:AE89)</formula>
    </cfRule>
  </conditionalFormatting>
  <conditionalFormatting sqref="T6">
    <cfRule type="expression" dxfId="329" priority="324">
      <formula>ISBLANK(T6:AE91)</formula>
    </cfRule>
  </conditionalFormatting>
  <conditionalFormatting sqref="T18">
    <cfRule type="expression" dxfId="328" priority="325">
      <formula>ISBLANK(T18:AE124)</formula>
    </cfRule>
  </conditionalFormatting>
  <conditionalFormatting sqref="T4">
    <cfRule type="expression" dxfId="327" priority="326">
      <formula>ISBLANK(T4:AE98)</formula>
    </cfRule>
  </conditionalFormatting>
  <conditionalFormatting sqref="T15">
    <cfRule type="expression" dxfId="326" priority="327">
      <formula>ISBLANK(T15:AE99)</formula>
    </cfRule>
  </conditionalFormatting>
  <conditionalFormatting sqref="T9">
    <cfRule type="expression" dxfId="325" priority="328">
      <formula>ISBLANK(T9:AE104)</formula>
    </cfRule>
  </conditionalFormatting>
  <conditionalFormatting sqref="T22">
    <cfRule type="expression" dxfId="324" priority="329">
      <formula>ISBLANK(T22:AC99)</formula>
    </cfRule>
  </conditionalFormatting>
  <conditionalFormatting sqref="T22">
    <cfRule type="expression" dxfId="323" priority="330">
      <formula>ISBLANK(T22:AE99)</formula>
    </cfRule>
  </conditionalFormatting>
  <conditionalFormatting sqref="T19:T21">
    <cfRule type="expression" dxfId="322" priority="331">
      <formula>ISBLANK(T19:AE99)</formula>
    </cfRule>
  </conditionalFormatting>
  <conditionalFormatting sqref="T19:T21">
    <cfRule type="expression" dxfId="321" priority="332">
      <formula>ISBLANK(T19:AC99)</formula>
    </cfRule>
  </conditionalFormatting>
  <conditionalFormatting sqref="T2:T22">
    <cfRule type="expression" dxfId="320" priority="314">
      <formula>ISBLANK(T2:AH47)</formula>
    </cfRule>
  </conditionalFormatting>
  <conditionalFormatting sqref="V3">
    <cfRule type="expression" dxfId="319" priority="296">
      <formula>ISBLANK(V3:AG90)</formula>
    </cfRule>
  </conditionalFormatting>
  <conditionalFormatting sqref="V5">
    <cfRule type="expression" dxfId="318" priority="297">
      <formula>ISBLANK(V5:AG101)</formula>
    </cfRule>
  </conditionalFormatting>
  <conditionalFormatting sqref="V8">
    <cfRule type="expression" dxfId="317" priority="298">
      <formula>ISBLANK(V8:AG127)</formula>
    </cfRule>
  </conditionalFormatting>
  <conditionalFormatting sqref="V16">
    <cfRule type="expression" dxfId="316" priority="299">
      <formula>ISBLANK(V13:AG127)</formula>
    </cfRule>
  </conditionalFormatting>
  <conditionalFormatting sqref="V14">
    <cfRule type="expression" dxfId="315" priority="300">
      <formula>ISBLANK(V14:AG127)</formula>
    </cfRule>
  </conditionalFormatting>
  <conditionalFormatting sqref="V17">
    <cfRule type="expression" dxfId="314" priority="301">
      <formula>ISBLANK(V17:AG127)</formula>
    </cfRule>
  </conditionalFormatting>
  <conditionalFormatting sqref="V13">
    <cfRule type="expression" dxfId="313" priority="302">
      <formula>ISBLANK(V13:AG103)</formula>
    </cfRule>
  </conditionalFormatting>
  <conditionalFormatting sqref="V10:V12">
    <cfRule type="expression" dxfId="312" priority="303">
      <formula>ISBLANK(V10:AG93)</formula>
    </cfRule>
  </conditionalFormatting>
  <conditionalFormatting sqref="V7">
    <cfRule type="expression" dxfId="311" priority="304">
      <formula>ISBLANK(V7:AG89)</formula>
    </cfRule>
  </conditionalFormatting>
  <conditionalFormatting sqref="V6">
    <cfRule type="expression" dxfId="310" priority="305">
      <formula>ISBLANK(V6:AG91)</formula>
    </cfRule>
  </conditionalFormatting>
  <conditionalFormatting sqref="V18">
    <cfRule type="expression" dxfId="309" priority="306">
      <formula>ISBLANK(V18:AG124)</formula>
    </cfRule>
  </conditionalFormatting>
  <conditionalFormatting sqref="V4">
    <cfRule type="expression" dxfId="308" priority="307">
      <formula>ISBLANK(V4:AG98)</formula>
    </cfRule>
  </conditionalFormatting>
  <conditionalFormatting sqref="V15">
    <cfRule type="expression" dxfId="307" priority="308">
      <formula>ISBLANK(V15:AG99)</formula>
    </cfRule>
  </conditionalFormatting>
  <conditionalFormatting sqref="V9">
    <cfRule type="expression" dxfId="306" priority="309">
      <formula>ISBLANK(V9:AG104)</formula>
    </cfRule>
  </conditionalFormatting>
  <conditionalFormatting sqref="V22">
    <cfRule type="expression" dxfId="305" priority="310">
      <formula>ISBLANK(V22:AE99)</formula>
    </cfRule>
  </conditionalFormatting>
  <conditionalFormatting sqref="V22">
    <cfRule type="expression" dxfId="304" priority="311">
      <formula>ISBLANK(V22:AG99)</formula>
    </cfRule>
  </conditionalFormatting>
  <conditionalFormatting sqref="V19:V21">
    <cfRule type="expression" dxfId="303" priority="312">
      <formula>ISBLANK(V19:AG99)</formula>
    </cfRule>
  </conditionalFormatting>
  <conditionalFormatting sqref="V19:V21">
    <cfRule type="expression" dxfId="302" priority="313">
      <formula>ISBLANK(V19:AE99)</formula>
    </cfRule>
  </conditionalFormatting>
  <conditionalFormatting sqref="V2:V22">
    <cfRule type="expression" dxfId="301" priority="295">
      <formula>ISBLANK(V2:AJ47)</formula>
    </cfRule>
  </conditionalFormatting>
  <conditionalFormatting sqref="P24:P57">
    <cfRule type="expression" dxfId="300" priority="293">
      <formula>ISBLANK(P24:AA104)</formula>
    </cfRule>
  </conditionalFormatting>
  <conditionalFormatting sqref="P24:P57">
    <cfRule type="expression" dxfId="299" priority="294">
      <formula>ISBLANK(P24:Y104)</formula>
    </cfRule>
  </conditionalFormatting>
  <conditionalFormatting sqref="P24:P57">
    <cfRule type="expression" dxfId="298" priority="292">
      <formula>ISBLANK(P24:AD69)</formula>
    </cfRule>
  </conditionalFormatting>
  <conditionalFormatting sqref="B25">
    <cfRule type="expression" dxfId="297" priority="291">
      <formula>ISBLANK(B25:W109)</formula>
    </cfRule>
  </conditionalFormatting>
  <conditionalFormatting sqref="Q13">
    <cfRule type="expression" dxfId="294" priority="274">
      <formula>ISBLANK(Q13:AC103)</formula>
    </cfRule>
  </conditionalFormatting>
  <conditionalFormatting sqref="Q10:Q12">
    <cfRule type="expression" dxfId="293" priority="275">
      <formula>ISBLANK(Q10:AC93)</formula>
    </cfRule>
  </conditionalFormatting>
  <conditionalFormatting sqref="Q5">
    <cfRule type="expression" dxfId="292" priority="273">
      <formula>ISBLANK(Q5:AC101)</formula>
    </cfRule>
  </conditionalFormatting>
  <conditionalFormatting sqref="Q7">
    <cfRule type="expression" dxfId="291" priority="276">
      <formula>ISBLANK(Q7:AC89)</formula>
    </cfRule>
  </conditionalFormatting>
  <conditionalFormatting sqref="Q8">
    <cfRule type="expression" dxfId="290" priority="277">
      <formula>ISBLANK(Q8:AC130)</formula>
    </cfRule>
  </conditionalFormatting>
  <conditionalFormatting sqref="Q16">
    <cfRule type="expression" dxfId="289" priority="278">
      <formula>ISBLANK(Q13:AC138)</formula>
    </cfRule>
  </conditionalFormatting>
  <conditionalFormatting sqref="Q9">
    <cfRule type="expression" dxfId="288" priority="279">
      <formula>ISBLANK(Q9:AC104)</formula>
    </cfRule>
  </conditionalFormatting>
  <conditionalFormatting sqref="Q4">
    <cfRule type="expression" dxfId="287" priority="280">
      <formula>ISBLANK(Q4:AC98)</formula>
    </cfRule>
  </conditionalFormatting>
  <conditionalFormatting sqref="Q6">
    <cfRule type="expression" dxfId="286" priority="281">
      <formula>ISBLANK(Q6:AC91)</formula>
    </cfRule>
  </conditionalFormatting>
  <conditionalFormatting sqref="Q18">
    <cfRule type="expression" dxfId="285" priority="282">
      <formula>ISBLANK(Q18:AC124)</formula>
    </cfRule>
  </conditionalFormatting>
  <conditionalFormatting sqref="Q14">
    <cfRule type="expression" dxfId="284" priority="283">
      <formula>ISBLANK(Q14:AC131)</formula>
    </cfRule>
  </conditionalFormatting>
  <conditionalFormatting sqref="Q2:Q22">
    <cfRule type="expression" dxfId="283" priority="284">
      <formula>ISBLANK(Q2:AC86)</formula>
    </cfRule>
  </conditionalFormatting>
  <conditionalFormatting sqref="Q17">
    <cfRule type="expression" dxfId="282" priority="285">
      <formula>ISBLANK(Q17:AC137)</formula>
    </cfRule>
  </conditionalFormatting>
  <conditionalFormatting sqref="Q22">
    <cfRule type="expression" dxfId="281" priority="286">
      <formula>ISBLANK(Q22:AC99)</formula>
    </cfRule>
  </conditionalFormatting>
  <conditionalFormatting sqref="Q3">
    <cfRule type="expression" dxfId="280" priority="287">
      <formula>ISBLANK(Q3:AC90)</formula>
    </cfRule>
  </conditionalFormatting>
  <conditionalFormatting sqref="Q19:Q21">
    <cfRule type="expression" dxfId="279" priority="288">
      <formula>ISBLANK(Q19:AC99)</formula>
    </cfRule>
  </conditionalFormatting>
  <conditionalFormatting sqref="S13">
    <cfRule type="expression" dxfId="278" priority="258">
      <formula>ISBLANK(S13:AE103)</formula>
    </cfRule>
  </conditionalFormatting>
  <conditionalFormatting sqref="S10:S12">
    <cfRule type="expression" dxfId="277" priority="259">
      <formula>ISBLANK(S10:AE93)</formula>
    </cfRule>
  </conditionalFormatting>
  <conditionalFormatting sqref="S5">
    <cfRule type="expression" dxfId="276" priority="257">
      <formula>ISBLANK(S5:AE101)</formula>
    </cfRule>
  </conditionalFormatting>
  <conditionalFormatting sqref="S7">
    <cfRule type="expression" dxfId="275" priority="260">
      <formula>ISBLANK(S7:AE89)</formula>
    </cfRule>
  </conditionalFormatting>
  <conditionalFormatting sqref="S8">
    <cfRule type="expression" dxfId="274" priority="261">
      <formula>ISBLANK(S8:AE130)</formula>
    </cfRule>
  </conditionalFormatting>
  <conditionalFormatting sqref="S16">
    <cfRule type="expression" dxfId="273" priority="262">
      <formula>ISBLANK(S13:AE138)</formula>
    </cfRule>
  </conditionalFormatting>
  <conditionalFormatting sqref="S9">
    <cfRule type="expression" dxfId="272" priority="263">
      <formula>ISBLANK(S9:AE104)</formula>
    </cfRule>
  </conditionalFormatting>
  <conditionalFormatting sqref="S4">
    <cfRule type="expression" dxfId="271" priority="264">
      <formula>ISBLANK(S4:AE98)</formula>
    </cfRule>
  </conditionalFormatting>
  <conditionalFormatting sqref="S6">
    <cfRule type="expression" dxfId="270" priority="265">
      <formula>ISBLANK(S6:AE91)</formula>
    </cfRule>
  </conditionalFormatting>
  <conditionalFormatting sqref="S18">
    <cfRule type="expression" dxfId="269" priority="266">
      <formula>ISBLANK(S18:AE124)</formula>
    </cfRule>
  </conditionalFormatting>
  <conditionalFormatting sqref="S14">
    <cfRule type="expression" dxfId="268" priority="267">
      <formula>ISBLANK(S14:AE131)</formula>
    </cfRule>
  </conditionalFormatting>
  <conditionalFormatting sqref="S2:S22">
    <cfRule type="expression" dxfId="267" priority="268">
      <formula>ISBLANK(S2:AE86)</formula>
    </cfRule>
  </conditionalFormatting>
  <conditionalFormatting sqref="S17">
    <cfRule type="expression" dxfId="266" priority="269">
      <formula>ISBLANK(S17:AE137)</formula>
    </cfRule>
  </conditionalFormatting>
  <conditionalFormatting sqref="S22">
    <cfRule type="expression" dxfId="265" priority="270">
      <formula>ISBLANK(S22:AE99)</formula>
    </cfRule>
  </conditionalFormatting>
  <conditionalFormatting sqref="S3">
    <cfRule type="expression" dxfId="264" priority="271">
      <formula>ISBLANK(S3:AE90)</formula>
    </cfRule>
  </conditionalFormatting>
  <conditionalFormatting sqref="S19:S21">
    <cfRule type="expression" dxfId="263" priority="272">
      <formula>ISBLANK(S19:AE99)</formula>
    </cfRule>
  </conditionalFormatting>
  <conditionalFormatting sqref="U13">
    <cfRule type="expression" dxfId="262" priority="242">
      <formula>ISBLANK(U13:AG103)</formula>
    </cfRule>
  </conditionalFormatting>
  <conditionalFormatting sqref="U10:U12">
    <cfRule type="expression" dxfId="261" priority="243">
      <formula>ISBLANK(U10:AG93)</formula>
    </cfRule>
  </conditionalFormatting>
  <conditionalFormatting sqref="U5">
    <cfRule type="expression" dxfId="260" priority="241">
      <formula>ISBLANK(U5:AG101)</formula>
    </cfRule>
  </conditionalFormatting>
  <conditionalFormatting sqref="U7">
    <cfRule type="expression" dxfId="259" priority="244">
      <formula>ISBLANK(U7:AG89)</formula>
    </cfRule>
  </conditionalFormatting>
  <conditionalFormatting sqref="U8">
    <cfRule type="expression" dxfId="258" priority="245">
      <formula>ISBLANK(U8:AG130)</formula>
    </cfRule>
  </conditionalFormatting>
  <conditionalFormatting sqref="U16">
    <cfRule type="expression" dxfId="257" priority="246">
      <formula>ISBLANK(U13:AG138)</formula>
    </cfRule>
  </conditionalFormatting>
  <conditionalFormatting sqref="U9">
    <cfRule type="expression" dxfId="256" priority="247">
      <formula>ISBLANK(U9:AG104)</formula>
    </cfRule>
  </conditionalFormatting>
  <conditionalFormatting sqref="U4">
    <cfRule type="expression" dxfId="255" priority="248">
      <formula>ISBLANK(U4:AG98)</formula>
    </cfRule>
  </conditionalFormatting>
  <conditionalFormatting sqref="U6">
    <cfRule type="expression" dxfId="254" priority="249">
      <formula>ISBLANK(U6:AG91)</formula>
    </cfRule>
  </conditionalFormatting>
  <conditionalFormatting sqref="U18">
    <cfRule type="expression" dxfId="253" priority="250">
      <formula>ISBLANK(U18:AG124)</formula>
    </cfRule>
  </conditionalFormatting>
  <conditionalFormatting sqref="U14">
    <cfRule type="expression" dxfId="252" priority="251">
      <formula>ISBLANK(U14:AG131)</formula>
    </cfRule>
  </conditionalFormatting>
  <conditionalFormatting sqref="U2:U22">
    <cfRule type="expression" dxfId="251" priority="252">
      <formula>ISBLANK(U2:AG86)</formula>
    </cfRule>
  </conditionalFormatting>
  <conditionalFormatting sqref="U17">
    <cfRule type="expression" dxfId="250" priority="253">
      <formula>ISBLANK(U17:AG137)</formula>
    </cfRule>
  </conditionalFormatting>
  <conditionalFormatting sqref="U22">
    <cfRule type="expression" dxfId="249" priority="254">
      <formula>ISBLANK(U22:AG99)</formula>
    </cfRule>
  </conditionalFormatting>
  <conditionalFormatting sqref="U3">
    <cfRule type="expression" dxfId="248" priority="255">
      <formula>ISBLANK(U3:AG90)</formula>
    </cfRule>
  </conditionalFormatting>
  <conditionalFormatting sqref="U19:U21">
    <cfRule type="expression" dxfId="247" priority="256">
      <formula>ISBLANK(U19:AG99)</formula>
    </cfRule>
  </conditionalFormatting>
  <conditionalFormatting sqref="Z2:Z22 Z59:Z84 Z24:Z57">
    <cfRule type="expression" dxfId="246" priority="239">
      <formula>ISBLANK(Z2:AH87)</formula>
    </cfRule>
  </conditionalFormatting>
  <conditionalFormatting sqref="Z59:Z84">
    <cfRule type="expression" dxfId="245" priority="240">
      <formula>ISBLANK(Z59:AH143)</formula>
    </cfRule>
  </conditionalFormatting>
  <conditionalFormatting sqref="R37 R39 R42:R43">
    <cfRule type="expression" dxfId="244" priority="218">
      <formula>ISBLANK(R37:AD139)</formula>
    </cfRule>
  </conditionalFormatting>
  <conditionalFormatting sqref="R40">
    <cfRule type="expression" dxfId="243" priority="219">
      <formula>ISBLANK(R40:AC127)</formula>
    </cfRule>
  </conditionalFormatting>
  <conditionalFormatting sqref="R38">
    <cfRule type="expression" dxfId="242" priority="220">
      <formula>ISBLANK(R38:AC127)</formula>
    </cfRule>
  </conditionalFormatting>
  <conditionalFormatting sqref="R35">
    <cfRule type="expression" dxfId="241" priority="221">
      <formula>ISBLANK(R35:AC127)</formula>
    </cfRule>
  </conditionalFormatting>
  <conditionalFormatting sqref="R34 R25:R26">
    <cfRule type="expression" dxfId="240" priority="222">
      <formula>ISBLANK(R25:AC118)</formula>
    </cfRule>
  </conditionalFormatting>
  <conditionalFormatting sqref="R31 R29">
    <cfRule type="expression" dxfId="239" priority="223">
      <formula>ISBLANK(R29:AC125)</formula>
    </cfRule>
  </conditionalFormatting>
  <conditionalFormatting sqref="R30">
    <cfRule type="expression" dxfId="238" priority="224">
      <formula>ISBLANK(R30:AC127)</formula>
    </cfRule>
  </conditionalFormatting>
  <conditionalFormatting sqref="R36">
    <cfRule type="expression" dxfId="237" priority="225">
      <formula>ISBLANK(R36:AD136)</formula>
    </cfRule>
  </conditionalFormatting>
  <conditionalFormatting sqref="R48">
    <cfRule type="expression" dxfId="236" priority="226">
      <formula>ISBLANK(R48:AC127)</formula>
    </cfRule>
  </conditionalFormatting>
  <conditionalFormatting sqref="R44">
    <cfRule type="expression" dxfId="235" priority="227">
      <formula>ISBLANK(R44:AC127)</formula>
    </cfRule>
  </conditionalFormatting>
  <conditionalFormatting sqref="R45">
    <cfRule type="expression" dxfId="234" priority="228">
      <formula>ISBLANK(R45:AC127)</formula>
    </cfRule>
  </conditionalFormatting>
  <conditionalFormatting sqref="R28 R46:R47">
    <cfRule type="expression" dxfId="233" priority="229">
      <formula>ISBLANK(R28:AC109)</formula>
    </cfRule>
  </conditionalFormatting>
  <conditionalFormatting sqref="R33">
    <cfRule type="expression" dxfId="232" priority="230">
      <formula>ISBLANK(R4:AC95)</formula>
    </cfRule>
  </conditionalFormatting>
  <conditionalFormatting sqref="R27">
    <cfRule type="expression" dxfId="231" priority="231">
      <formula>ISBLANK(R3:AC87)</formula>
    </cfRule>
  </conditionalFormatting>
  <conditionalFormatting sqref="R32">
    <cfRule type="expression" dxfId="230" priority="232">
      <formula>ISBLANK(R3:AC88)</formula>
    </cfRule>
  </conditionalFormatting>
  <conditionalFormatting sqref="R50">
    <cfRule type="expression" dxfId="229" priority="233">
      <formula>ISBLANK(R50:AC127)</formula>
    </cfRule>
  </conditionalFormatting>
  <conditionalFormatting sqref="R55">
    <cfRule type="expression" dxfId="228" priority="234">
      <formula>ISBLANK(R55:AD128)</formula>
    </cfRule>
  </conditionalFormatting>
  <conditionalFormatting sqref="R54 R56:R57">
    <cfRule type="expression" dxfId="227" priority="235">
      <formula>ISBLANK(R54:AC127)</formula>
    </cfRule>
  </conditionalFormatting>
  <conditionalFormatting sqref="R51">
    <cfRule type="expression" dxfId="226" priority="236">
      <formula>ISBLANK(R51:AC127)</formula>
    </cfRule>
  </conditionalFormatting>
  <conditionalFormatting sqref="R49">
    <cfRule type="expression" dxfId="225" priority="237">
      <formula>ISBLANK(R49:AC127)</formula>
    </cfRule>
  </conditionalFormatting>
  <conditionalFormatting sqref="R52:R53">
    <cfRule type="expression" dxfId="224" priority="238">
      <formula>ISBLANK(R52:AC127)</formula>
    </cfRule>
  </conditionalFormatting>
  <conditionalFormatting sqref="R41:R57">
    <cfRule type="expression" dxfId="223" priority="217">
      <formula>ISBLANK(R41:AF86)</formula>
    </cfRule>
  </conditionalFormatting>
  <conditionalFormatting sqref="R24:R57">
    <cfRule type="expression" dxfId="222" priority="215">
      <formula>ISBLANK(R24:AC104)</formula>
    </cfRule>
  </conditionalFormatting>
  <conditionalFormatting sqref="R24:R57">
    <cfRule type="expression" dxfId="221" priority="216">
      <formula>ISBLANK(R24:AA104)</formula>
    </cfRule>
  </conditionalFormatting>
  <conditionalFormatting sqref="R24:R57">
    <cfRule type="expression" dxfId="220" priority="214">
      <formula>ISBLANK(R24:AF69)</formula>
    </cfRule>
  </conditionalFormatting>
  <conditionalFormatting sqref="T37 T39 T42:T43">
    <cfRule type="expression" dxfId="219" priority="193">
      <formula>ISBLANK(T37:AF139)</formula>
    </cfRule>
  </conditionalFormatting>
  <conditionalFormatting sqref="T40">
    <cfRule type="expression" dxfId="218" priority="194">
      <formula>ISBLANK(T40:AE127)</formula>
    </cfRule>
  </conditionalFormatting>
  <conditionalFormatting sqref="T38">
    <cfRule type="expression" dxfId="217" priority="195">
      <formula>ISBLANK(T38:AE127)</formula>
    </cfRule>
  </conditionalFormatting>
  <conditionalFormatting sqref="T35">
    <cfRule type="expression" dxfId="216" priority="196">
      <formula>ISBLANK(T35:AE127)</formula>
    </cfRule>
  </conditionalFormatting>
  <conditionalFormatting sqref="T34 T25:T26">
    <cfRule type="expression" dxfId="215" priority="197">
      <formula>ISBLANK(T25:AE118)</formula>
    </cfRule>
  </conditionalFormatting>
  <conditionalFormatting sqref="T31 T29">
    <cfRule type="expression" dxfId="214" priority="198">
      <formula>ISBLANK(T29:AE125)</formula>
    </cfRule>
  </conditionalFormatting>
  <conditionalFormatting sqref="T30">
    <cfRule type="expression" dxfId="213" priority="199">
      <formula>ISBLANK(T30:AE127)</formula>
    </cfRule>
  </conditionalFormatting>
  <conditionalFormatting sqref="T36">
    <cfRule type="expression" dxfId="212" priority="200">
      <formula>ISBLANK(T36:AF136)</formula>
    </cfRule>
  </conditionalFormatting>
  <conditionalFormatting sqref="T48">
    <cfRule type="expression" dxfId="211" priority="201">
      <formula>ISBLANK(T48:AE127)</formula>
    </cfRule>
  </conditionalFormatting>
  <conditionalFormatting sqref="T44">
    <cfRule type="expression" dxfId="210" priority="202">
      <formula>ISBLANK(T44:AE127)</formula>
    </cfRule>
  </conditionalFormatting>
  <conditionalFormatting sqref="T45">
    <cfRule type="expression" dxfId="209" priority="203">
      <formula>ISBLANK(T45:AE127)</formula>
    </cfRule>
  </conditionalFormatting>
  <conditionalFormatting sqref="T28 T46:T47">
    <cfRule type="expression" dxfId="208" priority="204">
      <formula>ISBLANK(T28:AE109)</formula>
    </cfRule>
  </conditionalFormatting>
  <conditionalFormatting sqref="T33">
    <cfRule type="expression" dxfId="207" priority="205">
      <formula>ISBLANK(T4:AE95)</formula>
    </cfRule>
  </conditionalFormatting>
  <conditionalFormatting sqref="T27">
    <cfRule type="expression" dxfId="206" priority="206">
      <formula>ISBLANK(T3:AE87)</formula>
    </cfRule>
  </conditionalFormatting>
  <conditionalFormatting sqref="T32">
    <cfRule type="expression" dxfId="205" priority="207">
      <formula>ISBLANK(T3:AE88)</formula>
    </cfRule>
  </conditionalFormatting>
  <conditionalFormatting sqref="T50">
    <cfRule type="expression" dxfId="204" priority="208">
      <formula>ISBLANK(T50:AE127)</formula>
    </cfRule>
  </conditionalFormatting>
  <conditionalFormatting sqref="T55">
    <cfRule type="expression" dxfId="203" priority="209">
      <formula>ISBLANK(T55:AF128)</formula>
    </cfRule>
  </conditionalFormatting>
  <conditionalFormatting sqref="T54 T56:T57">
    <cfRule type="expression" dxfId="202" priority="210">
      <formula>ISBLANK(T54:AE127)</formula>
    </cfRule>
  </conditionalFormatting>
  <conditionalFormatting sqref="T51">
    <cfRule type="expression" dxfId="201" priority="211">
      <formula>ISBLANK(T51:AE127)</formula>
    </cfRule>
  </conditionalFormatting>
  <conditionalFormatting sqref="T49">
    <cfRule type="expression" dxfId="200" priority="212">
      <formula>ISBLANK(T49:AE127)</formula>
    </cfRule>
  </conditionalFormatting>
  <conditionalFormatting sqref="T52:T53">
    <cfRule type="expression" dxfId="199" priority="213">
      <formula>ISBLANK(T52:AE127)</formula>
    </cfRule>
  </conditionalFormatting>
  <conditionalFormatting sqref="T41:T57">
    <cfRule type="expression" dxfId="198" priority="192">
      <formula>ISBLANK(T41:AH86)</formula>
    </cfRule>
  </conditionalFormatting>
  <conditionalFormatting sqref="T24:T57">
    <cfRule type="expression" dxfId="197" priority="190">
      <formula>ISBLANK(T24:AE104)</formula>
    </cfRule>
  </conditionalFormatting>
  <conditionalFormatting sqref="T24:T57">
    <cfRule type="expression" dxfId="196" priority="191">
      <formula>ISBLANK(T24:AC104)</formula>
    </cfRule>
  </conditionalFormatting>
  <conditionalFormatting sqref="T24:T57">
    <cfRule type="expression" dxfId="195" priority="189">
      <formula>ISBLANK(T24:AH69)</formula>
    </cfRule>
  </conditionalFormatting>
  <conditionalFormatting sqref="V37 V39 V42:V43">
    <cfRule type="expression" dxfId="194" priority="168">
      <formula>ISBLANK(V37:AH139)</formula>
    </cfRule>
  </conditionalFormatting>
  <conditionalFormatting sqref="V40">
    <cfRule type="expression" dxfId="193" priority="169">
      <formula>ISBLANK(V40:AG127)</formula>
    </cfRule>
  </conditionalFormatting>
  <conditionalFormatting sqref="V38">
    <cfRule type="expression" dxfId="192" priority="170">
      <formula>ISBLANK(V38:AG127)</formula>
    </cfRule>
  </conditionalFormatting>
  <conditionalFormatting sqref="V35">
    <cfRule type="expression" dxfId="191" priority="171">
      <formula>ISBLANK(V35:AG127)</formula>
    </cfRule>
  </conditionalFormatting>
  <conditionalFormatting sqref="V34 V25:V26">
    <cfRule type="expression" dxfId="190" priority="172">
      <formula>ISBLANK(V25:AG118)</formula>
    </cfRule>
  </conditionalFormatting>
  <conditionalFormatting sqref="V31 V29">
    <cfRule type="expression" dxfId="189" priority="173">
      <formula>ISBLANK(V29:AG125)</formula>
    </cfRule>
  </conditionalFormatting>
  <conditionalFormatting sqref="V30">
    <cfRule type="expression" dxfId="188" priority="174">
      <formula>ISBLANK(V30:AG127)</formula>
    </cfRule>
  </conditionalFormatting>
  <conditionalFormatting sqref="V36">
    <cfRule type="expression" dxfId="187" priority="175">
      <formula>ISBLANK(V36:AH136)</formula>
    </cfRule>
  </conditionalFormatting>
  <conditionalFormatting sqref="V48">
    <cfRule type="expression" dxfId="186" priority="176">
      <formula>ISBLANK(V48:AG127)</formula>
    </cfRule>
  </conditionalFormatting>
  <conditionalFormatting sqref="V44">
    <cfRule type="expression" dxfId="185" priority="177">
      <formula>ISBLANK(V44:AG127)</formula>
    </cfRule>
  </conditionalFormatting>
  <conditionalFormatting sqref="V45">
    <cfRule type="expression" dxfId="184" priority="178">
      <formula>ISBLANK(V45:AG127)</formula>
    </cfRule>
  </conditionalFormatting>
  <conditionalFormatting sqref="V28 V46:V47">
    <cfRule type="expression" dxfId="183" priority="179">
      <formula>ISBLANK(V28:AG109)</formula>
    </cfRule>
  </conditionalFormatting>
  <conditionalFormatting sqref="V33">
    <cfRule type="expression" dxfId="182" priority="180">
      <formula>ISBLANK(V4:AG95)</formula>
    </cfRule>
  </conditionalFormatting>
  <conditionalFormatting sqref="V27">
    <cfRule type="expression" dxfId="181" priority="181">
      <formula>ISBLANK(V3:AG87)</formula>
    </cfRule>
  </conditionalFormatting>
  <conditionalFormatting sqref="V32">
    <cfRule type="expression" dxfId="180" priority="182">
      <formula>ISBLANK(V3:AG88)</formula>
    </cfRule>
  </conditionalFormatting>
  <conditionalFormatting sqref="V50">
    <cfRule type="expression" dxfId="179" priority="183">
      <formula>ISBLANK(V50:AG127)</formula>
    </cfRule>
  </conditionalFormatting>
  <conditionalFormatting sqref="V55">
    <cfRule type="expression" dxfId="178" priority="184">
      <formula>ISBLANK(V55:AH128)</formula>
    </cfRule>
  </conditionalFormatting>
  <conditionalFormatting sqref="V54 V56:V57">
    <cfRule type="expression" dxfId="177" priority="185">
      <formula>ISBLANK(V54:AG127)</formula>
    </cfRule>
  </conditionalFormatting>
  <conditionalFormatting sqref="V51">
    <cfRule type="expression" dxfId="176" priority="186">
      <formula>ISBLANK(V51:AG127)</formula>
    </cfRule>
  </conditionalFormatting>
  <conditionalFormatting sqref="V49">
    <cfRule type="expression" dxfId="175" priority="187">
      <formula>ISBLANK(V49:AG127)</formula>
    </cfRule>
  </conditionalFormatting>
  <conditionalFormatting sqref="V52:V53">
    <cfRule type="expression" dxfId="174" priority="188">
      <formula>ISBLANK(V52:AG127)</formula>
    </cfRule>
  </conditionalFormatting>
  <conditionalFormatting sqref="V41:V57">
    <cfRule type="expression" dxfId="173" priority="167">
      <formula>ISBLANK(V41:AJ86)</formula>
    </cfRule>
  </conditionalFormatting>
  <conditionalFormatting sqref="V24:V57">
    <cfRule type="expression" dxfId="172" priority="165">
      <formula>ISBLANK(V24:AG104)</formula>
    </cfRule>
  </conditionalFormatting>
  <conditionalFormatting sqref="V24:V57">
    <cfRule type="expression" dxfId="171" priority="166">
      <formula>ISBLANK(V24:AE104)</formula>
    </cfRule>
  </conditionalFormatting>
  <conditionalFormatting sqref="V24:V57">
    <cfRule type="expression" dxfId="170" priority="164">
      <formula>ISBLANK(V24:AJ69)</formula>
    </cfRule>
  </conditionalFormatting>
  <conditionalFormatting sqref="J25:M25 O24:O57">
    <cfRule type="expression" dxfId="151" priority="145">
      <formula>ISBLANK(J24:S117)</formula>
    </cfRule>
  </conditionalFormatting>
  <conditionalFormatting sqref="Q37:Q43">
    <cfRule type="expression" dxfId="150" priority="127">
      <formula>ISBLANK(Q37:AC139)</formula>
    </cfRule>
  </conditionalFormatting>
  <conditionalFormatting sqref="Q48">
    <cfRule type="expression" dxfId="149" priority="128">
      <formula>ISBLANK(Q48:AC127)</formula>
    </cfRule>
  </conditionalFormatting>
  <conditionalFormatting sqref="Q44">
    <cfRule type="expression" dxfId="148" priority="129">
      <formula>ISBLANK(Q44:AC127)</formula>
    </cfRule>
  </conditionalFormatting>
  <conditionalFormatting sqref="Q31 Q34">
    <cfRule type="expression" dxfId="147" priority="130">
      <formula>ISBLANK(Q31:AC129)</formula>
    </cfRule>
  </conditionalFormatting>
  <conditionalFormatting sqref="Q45">
    <cfRule type="expression" dxfId="146" priority="131">
      <formula>ISBLANK(Q45:AC127)</formula>
    </cfRule>
  </conditionalFormatting>
  <conditionalFormatting sqref="Q28 Q46:Q47">
    <cfRule type="expression" dxfId="145" priority="132">
      <formula>ISBLANK(Q28:AC109)</formula>
    </cfRule>
  </conditionalFormatting>
  <conditionalFormatting sqref="Q35:Q36">
    <cfRule type="expression" dxfId="144" priority="133">
      <formula>ISBLANK(Q35:AC135)</formula>
    </cfRule>
  </conditionalFormatting>
  <conditionalFormatting sqref="Q33">
    <cfRule type="expression" dxfId="143" priority="134">
      <formula>ISBLANK(Q4:AC95)</formula>
    </cfRule>
  </conditionalFormatting>
  <conditionalFormatting sqref="Q27">
    <cfRule type="expression" dxfId="142" priority="135">
      <formula>ISBLANK(Q3:AC87)</formula>
    </cfRule>
  </conditionalFormatting>
  <conditionalFormatting sqref="Q30">
    <cfRule type="expression" dxfId="141" priority="136">
      <formula>ISBLANK(Q30:AC127)</formula>
    </cfRule>
  </conditionalFormatting>
  <conditionalFormatting sqref="Q32">
    <cfRule type="expression" dxfId="140" priority="137">
      <formula>ISBLANK(Q3:AC88)</formula>
    </cfRule>
  </conditionalFormatting>
  <conditionalFormatting sqref="Q29">
    <cfRule type="expression" dxfId="139" priority="138">
      <formula>ISBLANK(Q29:AC125)</formula>
    </cfRule>
  </conditionalFormatting>
  <conditionalFormatting sqref="Q25:Q57">
    <cfRule type="expression" dxfId="138" priority="139">
      <formula>ISBLANK(Q25:AC102)</formula>
    </cfRule>
  </conditionalFormatting>
  <conditionalFormatting sqref="Q54:Q57">
    <cfRule type="expression" dxfId="137" priority="140">
      <formula>ISBLANK(Q54:AC127)</formula>
    </cfRule>
  </conditionalFormatting>
  <conditionalFormatting sqref="Q51">
    <cfRule type="expression" dxfId="136" priority="141">
      <formula>ISBLANK(Q51:AC127)</formula>
    </cfRule>
  </conditionalFormatting>
  <conditionalFormatting sqref="Q49">
    <cfRule type="expression" dxfId="135" priority="142">
      <formula>ISBLANK(Q49:AC127)</formula>
    </cfRule>
  </conditionalFormatting>
  <conditionalFormatting sqref="Q25:Q26">
    <cfRule type="expression" dxfId="134" priority="143">
      <formula>ISBLANK(Q25:AC118)</formula>
    </cfRule>
  </conditionalFormatting>
  <conditionalFormatting sqref="Q52:Q53">
    <cfRule type="expression" dxfId="133" priority="144">
      <formula>ISBLANK(Q52:AC127)</formula>
    </cfRule>
  </conditionalFormatting>
  <conditionalFormatting sqref="Q24:Q57">
    <cfRule type="expression" dxfId="132" priority="126">
      <formula>ISBLANK(Q24:Z117)</formula>
    </cfRule>
  </conditionalFormatting>
  <conditionalFormatting sqref="S37:S43">
    <cfRule type="expression" dxfId="131" priority="108">
      <formula>ISBLANK(S37:AE139)</formula>
    </cfRule>
  </conditionalFormatting>
  <conditionalFormatting sqref="S48">
    <cfRule type="expression" dxfId="130" priority="109">
      <formula>ISBLANK(S48:AE127)</formula>
    </cfRule>
  </conditionalFormatting>
  <conditionalFormatting sqref="S44">
    <cfRule type="expression" dxfId="129" priority="110">
      <formula>ISBLANK(S44:AE127)</formula>
    </cfRule>
  </conditionalFormatting>
  <conditionalFormatting sqref="S31 S34">
    <cfRule type="expression" dxfId="128" priority="111">
      <formula>ISBLANK(S31:AE129)</formula>
    </cfRule>
  </conditionalFormatting>
  <conditionalFormatting sqref="S45">
    <cfRule type="expression" dxfId="127" priority="112">
      <formula>ISBLANK(S45:AE127)</formula>
    </cfRule>
  </conditionalFormatting>
  <conditionalFormatting sqref="S28 S46:S47">
    <cfRule type="expression" dxfId="126" priority="113">
      <formula>ISBLANK(S28:AE109)</formula>
    </cfRule>
  </conditionalFormatting>
  <conditionalFormatting sqref="S35:S36">
    <cfRule type="expression" dxfId="125" priority="114">
      <formula>ISBLANK(S35:AE135)</formula>
    </cfRule>
  </conditionalFormatting>
  <conditionalFormatting sqref="S33">
    <cfRule type="expression" dxfId="124" priority="115">
      <formula>ISBLANK(S4:AE95)</formula>
    </cfRule>
  </conditionalFormatting>
  <conditionalFormatting sqref="S27">
    <cfRule type="expression" dxfId="123" priority="116">
      <formula>ISBLANK(S3:AE87)</formula>
    </cfRule>
  </conditionalFormatting>
  <conditionalFormatting sqref="S30">
    <cfRule type="expression" dxfId="122" priority="117">
      <formula>ISBLANK(S30:AE127)</formula>
    </cfRule>
  </conditionalFormatting>
  <conditionalFormatting sqref="S32">
    <cfRule type="expression" dxfId="121" priority="118">
      <formula>ISBLANK(S3:AE88)</formula>
    </cfRule>
  </conditionalFormatting>
  <conditionalFormatting sqref="S29">
    <cfRule type="expression" dxfId="120" priority="119">
      <formula>ISBLANK(S29:AE125)</formula>
    </cfRule>
  </conditionalFormatting>
  <conditionalFormatting sqref="S25:S57">
    <cfRule type="expression" dxfId="119" priority="120">
      <formula>ISBLANK(S25:AE102)</formula>
    </cfRule>
  </conditionalFormatting>
  <conditionalFormatting sqref="S54:S57">
    <cfRule type="expression" dxfId="118" priority="121">
      <formula>ISBLANK(S54:AE127)</formula>
    </cfRule>
  </conditionalFormatting>
  <conditionalFormatting sqref="S51">
    <cfRule type="expression" dxfId="117" priority="122">
      <formula>ISBLANK(S51:AE127)</formula>
    </cfRule>
  </conditionalFormatting>
  <conditionalFormatting sqref="S49">
    <cfRule type="expression" dxfId="116" priority="123">
      <formula>ISBLANK(S49:AE127)</formula>
    </cfRule>
  </conditionalFormatting>
  <conditionalFormatting sqref="S25:S26">
    <cfRule type="expression" dxfId="115" priority="124">
      <formula>ISBLANK(S25:AE118)</formula>
    </cfRule>
  </conditionalFormatting>
  <conditionalFormatting sqref="S52:S53">
    <cfRule type="expression" dxfId="114" priority="125">
      <formula>ISBLANK(S52:AE127)</formula>
    </cfRule>
  </conditionalFormatting>
  <conditionalFormatting sqref="S24:S57">
    <cfRule type="expression" dxfId="113" priority="107">
      <formula>ISBLANK(S24:AB117)</formula>
    </cfRule>
  </conditionalFormatting>
  <conditionalFormatting sqref="U37:U43">
    <cfRule type="expression" dxfId="112" priority="89">
      <formula>ISBLANK(U37:AG139)</formula>
    </cfRule>
  </conditionalFormatting>
  <conditionalFormatting sqref="U48">
    <cfRule type="expression" dxfId="111" priority="90">
      <formula>ISBLANK(U48:AG127)</formula>
    </cfRule>
  </conditionalFormatting>
  <conditionalFormatting sqref="U44">
    <cfRule type="expression" dxfId="110" priority="91">
      <formula>ISBLANK(U44:AG127)</formula>
    </cfRule>
  </conditionalFormatting>
  <conditionalFormatting sqref="U31 U34">
    <cfRule type="expression" dxfId="109" priority="92">
      <formula>ISBLANK(U31:AG129)</formula>
    </cfRule>
  </conditionalFormatting>
  <conditionalFormatting sqref="U45">
    <cfRule type="expression" dxfId="108" priority="93">
      <formula>ISBLANK(U45:AG127)</formula>
    </cfRule>
  </conditionalFormatting>
  <conditionalFormatting sqref="U28 U46:U47">
    <cfRule type="expression" dxfId="107" priority="94">
      <formula>ISBLANK(U28:AG109)</formula>
    </cfRule>
  </conditionalFormatting>
  <conditionalFormatting sqref="U35:U36">
    <cfRule type="expression" dxfId="106" priority="95">
      <formula>ISBLANK(U35:AG135)</formula>
    </cfRule>
  </conditionalFormatting>
  <conditionalFormatting sqref="U33">
    <cfRule type="expression" dxfId="105" priority="96">
      <formula>ISBLANK(U4:AG95)</formula>
    </cfRule>
  </conditionalFormatting>
  <conditionalFormatting sqref="U27">
    <cfRule type="expression" dxfId="104" priority="97">
      <formula>ISBLANK(U3:AG87)</formula>
    </cfRule>
  </conditionalFormatting>
  <conditionalFormatting sqref="U30">
    <cfRule type="expression" dxfId="103" priority="98">
      <formula>ISBLANK(U30:AG127)</formula>
    </cfRule>
  </conditionalFormatting>
  <conditionalFormatting sqref="U32">
    <cfRule type="expression" dxfId="102" priority="99">
      <formula>ISBLANK(U3:AG88)</formula>
    </cfRule>
  </conditionalFormatting>
  <conditionalFormatting sqref="U29">
    <cfRule type="expression" dxfId="101" priority="100">
      <formula>ISBLANK(U29:AG125)</formula>
    </cfRule>
  </conditionalFormatting>
  <conditionalFormatting sqref="U25:U57">
    <cfRule type="expression" dxfId="100" priority="101">
      <formula>ISBLANK(U25:AG102)</formula>
    </cfRule>
  </conditionalFormatting>
  <conditionalFormatting sqref="U54:U57">
    <cfRule type="expression" dxfId="99" priority="102">
      <formula>ISBLANK(U54:AG127)</formula>
    </cfRule>
  </conditionalFormatting>
  <conditionalFormatting sqref="U51">
    <cfRule type="expression" dxfId="98" priority="103">
      <formula>ISBLANK(U51:AG127)</formula>
    </cfRule>
  </conditionalFormatting>
  <conditionalFormatting sqref="U49">
    <cfRule type="expression" dxfId="97" priority="104">
      <formula>ISBLANK(U49:AG127)</formula>
    </cfRule>
  </conditionalFormatting>
  <conditionalFormatting sqref="U25:U26">
    <cfRule type="expression" dxfId="96" priority="105">
      <formula>ISBLANK(U25:AG118)</formula>
    </cfRule>
  </conditionalFormatting>
  <conditionalFormatting sqref="U52:U53">
    <cfRule type="expression" dxfId="95" priority="106">
      <formula>ISBLANK(U52:AG127)</formula>
    </cfRule>
  </conditionalFormatting>
  <conditionalFormatting sqref="U24:U57">
    <cfRule type="expression" dxfId="94" priority="88">
      <formula>ISBLANK(U24:AD117)</formula>
    </cfRule>
  </conditionalFormatting>
  <conditionalFormatting sqref="N25">
    <cfRule type="expression" dxfId="93" priority="87">
      <formula>ISBLANK(N1:AA85)</formula>
    </cfRule>
  </conditionalFormatting>
  <conditionalFormatting sqref="P59:P84">
    <cfRule type="expression" dxfId="92" priority="86">
      <formula>ISBLANK(P59:AA132)</formula>
    </cfRule>
  </conditionalFormatting>
  <conditionalFormatting sqref="P59:P84">
    <cfRule type="expression" dxfId="91" priority="85">
      <formula>ISBLANK(P59:AD104)</formula>
    </cfRule>
  </conditionalFormatting>
  <conditionalFormatting sqref="P59:P84">
    <cfRule type="expression" dxfId="90" priority="83">
      <formula>ISBLANK(P59:AA139)</formula>
    </cfRule>
  </conditionalFormatting>
  <conditionalFormatting sqref="P59:P84">
    <cfRule type="expression" dxfId="89" priority="84">
      <formula>ISBLANK(P59:Y139)</formula>
    </cfRule>
  </conditionalFormatting>
  <conditionalFormatting sqref="P59:P84">
    <cfRule type="expression" dxfId="88" priority="82">
      <formula>ISBLANK(P59:AD104)</formula>
    </cfRule>
  </conditionalFormatting>
  <conditionalFormatting sqref="R76">
    <cfRule type="expression" dxfId="87" priority="73">
      <formula>ISBLANK(R76:AA135)</formula>
    </cfRule>
  </conditionalFormatting>
  <conditionalFormatting sqref="R78">
    <cfRule type="expression" dxfId="86" priority="72">
      <formula>ISBLANK(R78:AD174)</formula>
    </cfRule>
  </conditionalFormatting>
  <conditionalFormatting sqref="R80">
    <cfRule type="expression" dxfId="85" priority="71">
      <formula>ISBLANK(R80:AD142)</formula>
    </cfRule>
  </conditionalFormatting>
  <conditionalFormatting sqref="R84">
    <cfRule type="expression" dxfId="84" priority="70">
      <formula>ISBLANK(R84:AC151)</formula>
    </cfRule>
  </conditionalFormatting>
  <conditionalFormatting sqref="R81:R83">
    <cfRule type="expression" dxfId="83" priority="74">
      <formula>ISBLANK(R81:AC143)</formula>
    </cfRule>
  </conditionalFormatting>
  <conditionalFormatting sqref="R60:R69">
    <cfRule type="expression" dxfId="82" priority="75">
      <formula>ISBLANK(R60:AC132)</formula>
    </cfRule>
  </conditionalFormatting>
  <conditionalFormatting sqref="R79">
    <cfRule type="expression" dxfId="81" priority="76">
      <formula>ISBLANK(R79:AA139)</formula>
    </cfRule>
  </conditionalFormatting>
  <conditionalFormatting sqref="R75:R76">
    <cfRule type="expression" dxfId="80" priority="77">
      <formula>ISBLANK(R75:AC134)</formula>
    </cfRule>
  </conditionalFormatting>
  <conditionalFormatting sqref="R77">
    <cfRule type="expression" dxfId="79" priority="78">
      <formula>ISBLANK(R77:AB136)</formula>
    </cfRule>
  </conditionalFormatting>
  <conditionalFormatting sqref="R74">
    <cfRule type="expression" dxfId="78" priority="79">
      <formula>ISBLANK(R74:AC130)</formula>
    </cfRule>
  </conditionalFormatting>
  <conditionalFormatting sqref="R73">
    <cfRule type="expression" dxfId="77" priority="80">
      <formula>ISBLANK(R73:AC127)</formula>
    </cfRule>
  </conditionalFormatting>
  <conditionalFormatting sqref="R70:R72">
    <cfRule type="expression" dxfId="76" priority="81">
      <formula>ISBLANK(R70:AC141)</formula>
    </cfRule>
  </conditionalFormatting>
  <conditionalFormatting sqref="R59:R84">
    <cfRule type="expression" dxfId="75" priority="69">
      <formula>ISBLANK(R59:AC132)</formula>
    </cfRule>
  </conditionalFormatting>
  <conditionalFormatting sqref="R59:R84">
    <cfRule type="expression" dxfId="74" priority="68">
      <formula>ISBLANK(R59:AF104)</formula>
    </cfRule>
  </conditionalFormatting>
  <conditionalFormatting sqref="R59:R84">
    <cfRule type="expression" dxfId="73" priority="66">
      <formula>ISBLANK(R59:AC139)</formula>
    </cfRule>
  </conditionalFormatting>
  <conditionalFormatting sqref="R59:R84">
    <cfRule type="expression" dxfId="72" priority="67">
      <formula>ISBLANK(R59:AA139)</formula>
    </cfRule>
  </conditionalFormatting>
  <conditionalFormatting sqref="R59:R84">
    <cfRule type="expression" dxfId="71" priority="65">
      <formula>ISBLANK(R59:AF104)</formula>
    </cfRule>
  </conditionalFormatting>
  <conditionalFormatting sqref="T76">
    <cfRule type="expression" dxfId="70" priority="56">
      <formula>ISBLANK(T76:AC135)</formula>
    </cfRule>
  </conditionalFormatting>
  <conditionalFormatting sqref="T78">
    <cfRule type="expression" dxfId="69" priority="55">
      <formula>ISBLANK(T78:AF174)</formula>
    </cfRule>
  </conditionalFormatting>
  <conditionalFormatting sqref="T80">
    <cfRule type="expression" dxfId="68" priority="54">
      <formula>ISBLANK(T80:AF142)</formula>
    </cfRule>
  </conditionalFormatting>
  <conditionalFormatting sqref="T84">
    <cfRule type="expression" dxfId="67" priority="53">
      <formula>ISBLANK(T84:AE151)</formula>
    </cfRule>
  </conditionalFormatting>
  <conditionalFormatting sqref="T81:T83">
    <cfRule type="expression" dxfId="66" priority="57">
      <formula>ISBLANK(T81:AE143)</formula>
    </cfRule>
  </conditionalFormatting>
  <conditionalFormatting sqref="T60:T69">
    <cfRule type="expression" dxfId="65" priority="58">
      <formula>ISBLANK(T60:AE132)</formula>
    </cfRule>
  </conditionalFormatting>
  <conditionalFormatting sqref="T79">
    <cfRule type="expression" dxfId="64" priority="59">
      <formula>ISBLANK(T79:AC139)</formula>
    </cfRule>
  </conditionalFormatting>
  <conditionalFormatting sqref="T75:T76">
    <cfRule type="expression" dxfId="63" priority="60">
      <formula>ISBLANK(T75:AE134)</formula>
    </cfRule>
  </conditionalFormatting>
  <conditionalFormatting sqref="T77">
    <cfRule type="expression" dxfId="62" priority="61">
      <formula>ISBLANK(T77:AD136)</formula>
    </cfRule>
  </conditionalFormatting>
  <conditionalFormatting sqref="T74">
    <cfRule type="expression" dxfId="61" priority="62">
      <formula>ISBLANK(T74:AE130)</formula>
    </cfRule>
  </conditionalFormatting>
  <conditionalFormatting sqref="T73">
    <cfRule type="expression" dxfId="60" priority="63">
      <formula>ISBLANK(T73:AE127)</formula>
    </cfRule>
  </conditionalFormatting>
  <conditionalFormatting sqref="T70:T72">
    <cfRule type="expression" dxfId="59" priority="64">
      <formula>ISBLANK(T70:AE141)</formula>
    </cfRule>
  </conditionalFormatting>
  <conditionalFormatting sqref="T59:T84">
    <cfRule type="expression" dxfId="58" priority="52">
      <formula>ISBLANK(T59:AE132)</formula>
    </cfRule>
  </conditionalFormatting>
  <conditionalFormatting sqref="T59:T84">
    <cfRule type="expression" dxfId="57" priority="51">
      <formula>ISBLANK(T59:AH104)</formula>
    </cfRule>
  </conditionalFormatting>
  <conditionalFormatting sqref="T59:T84">
    <cfRule type="expression" dxfId="56" priority="49">
      <formula>ISBLANK(T59:AE139)</formula>
    </cfRule>
  </conditionalFormatting>
  <conditionalFormatting sqref="T59:T84">
    <cfRule type="expression" dxfId="55" priority="50">
      <formula>ISBLANK(T59:AC139)</formula>
    </cfRule>
  </conditionalFormatting>
  <conditionalFormatting sqref="T59:T84">
    <cfRule type="expression" dxfId="54" priority="48">
      <formula>ISBLANK(T59:AH104)</formula>
    </cfRule>
  </conditionalFormatting>
  <conditionalFormatting sqref="V76">
    <cfRule type="expression" dxfId="53" priority="39">
      <formula>ISBLANK(V76:AE135)</formula>
    </cfRule>
  </conditionalFormatting>
  <conditionalFormatting sqref="V78">
    <cfRule type="expression" dxfId="52" priority="38">
      <formula>ISBLANK(V78:AH174)</formula>
    </cfRule>
  </conditionalFormatting>
  <conditionalFormatting sqref="V80">
    <cfRule type="expression" dxfId="51" priority="37">
      <formula>ISBLANK(V80:AH142)</formula>
    </cfRule>
  </conditionalFormatting>
  <conditionalFormatting sqref="V84">
    <cfRule type="expression" dxfId="50" priority="36">
      <formula>ISBLANK(V84:AG151)</formula>
    </cfRule>
  </conditionalFormatting>
  <conditionalFormatting sqref="V81:V83">
    <cfRule type="expression" dxfId="49" priority="40">
      <formula>ISBLANK(V81:AG143)</formula>
    </cfRule>
  </conditionalFormatting>
  <conditionalFormatting sqref="V60:V69">
    <cfRule type="expression" dxfId="48" priority="41">
      <formula>ISBLANK(V60:AG132)</formula>
    </cfRule>
  </conditionalFormatting>
  <conditionalFormatting sqref="V79">
    <cfRule type="expression" dxfId="47" priority="42">
      <formula>ISBLANK(V79:AE139)</formula>
    </cfRule>
  </conditionalFormatting>
  <conditionalFormatting sqref="V75:V76">
    <cfRule type="expression" dxfId="46" priority="43">
      <formula>ISBLANK(V75:AG134)</formula>
    </cfRule>
  </conditionalFormatting>
  <conditionalFormatting sqref="V77">
    <cfRule type="expression" dxfId="45" priority="44">
      <formula>ISBLANK(V77:AF136)</formula>
    </cfRule>
  </conditionalFormatting>
  <conditionalFormatting sqref="V74">
    <cfRule type="expression" dxfId="44" priority="45">
      <formula>ISBLANK(V74:AG130)</formula>
    </cfRule>
  </conditionalFormatting>
  <conditionalFormatting sqref="V73">
    <cfRule type="expression" dxfId="43" priority="46">
      <formula>ISBLANK(V73:AG127)</formula>
    </cfRule>
  </conditionalFormatting>
  <conditionalFormatting sqref="V70:V72">
    <cfRule type="expression" dxfId="42" priority="47">
      <formula>ISBLANK(V70:AG141)</formula>
    </cfRule>
  </conditionalFormatting>
  <conditionalFormatting sqref="V59:V84">
    <cfRule type="expression" dxfId="41" priority="35">
      <formula>ISBLANK(V59:AG132)</formula>
    </cfRule>
  </conditionalFormatting>
  <conditionalFormatting sqref="V59:V84">
    <cfRule type="expression" dxfId="40" priority="34">
      <formula>ISBLANK(V59:AJ104)</formula>
    </cfRule>
  </conditionalFormatting>
  <conditionalFormatting sqref="V59:V84">
    <cfRule type="expression" dxfId="39" priority="32">
      <formula>ISBLANK(V59:AG139)</formula>
    </cfRule>
  </conditionalFormatting>
  <conditionalFormatting sqref="V59:V84">
    <cfRule type="expression" dxfId="38" priority="33">
      <formula>ISBLANK(V59:AE139)</formula>
    </cfRule>
  </conditionalFormatting>
  <conditionalFormatting sqref="V59:V84">
    <cfRule type="expression" dxfId="37" priority="31">
      <formula>ISBLANK(V59:AJ104)</formula>
    </cfRule>
  </conditionalFormatting>
  <conditionalFormatting sqref="O59:O84">
    <cfRule type="expression" dxfId="36" priority="29">
      <formula>ISBLANK(O59:AA136)</formula>
    </cfRule>
  </conditionalFormatting>
  <conditionalFormatting sqref="O59:O84">
    <cfRule type="expression" dxfId="35" priority="30">
      <formula>ISBLANK(O59:AA132)</formula>
    </cfRule>
  </conditionalFormatting>
  <conditionalFormatting sqref="O59:O84">
    <cfRule type="expression" dxfId="34" priority="28">
      <formula>ISBLANK(O59:X152)</formula>
    </cfRule>
  </conditionalFormatting>
  <conditionalFormatting sqref="Q59:Q84">
    <cfRule type="expression" dxfId="33" priority="26">
      <formula>ISBLANK(Q59:AC136)</formula>
    </cfRule>
  </conditionalFormatting>
  <conditionalFormatting sqref="Q59:Q84">
    <cfRule type="expression" dxfId="32" priority="27">
      <formula>ISBLANK(Q59:AC132)</formula>
    </cfRule>
  </conditionalFormatting>
  <conditionalFormatting sqref="Q59:Q84">
    <cfRule type="expression" dxfId="31" priority="25">
      <formula>ISBLANK(Q59:Z152)</formula>
    </cfRule>
  </conditionalFormatting>
  <conditionalFormatting sqref="S59:S84">
    <cfRule type="expression" dxfId="30" priority="23">
      <formula>ISBLANK(S59:AE136)</formula>
    </cfRule>
  </conditionalFormatting>
  <conditionalFormatting sqref="S59:S84">
    <cfRule type="expression" dxfId="29" priority="24">
      <formula>ISBLANK(S59:AE132)</formula>
    </cfRule>
  </conditionalFormatting>
  <conditionalFormatting sqref="S59:S84">
    <cfRule type="expression" dxfId="28" priority="22">
      <formula>ISBLANK(S59:AB152)</formula>
    </cfRule>
  </conditionalFormatting>
  <conditionalFormatting sqref="U59:U84">
    <cfRule type="expression" dxfId="27" priority="20">
      <formula>ISBLANK(U59:AG136)</formula>
    </cfRule>
  </conditionalFormatting>
  <conditionalFormatting sqref="U59:U84">
    <cfRule type="expression" dxfId="26" priority="21">
      <formula>ISBLANK(U59:AG132)</formula>
    </cfRule>
  </conditionalFormatting>
  <conditionalFormatting sqref="U59:U84">
    <cfRule type="expression" dxfId="25" priority="19">
      <formula>ISBLANK(U59:AD152)</formula>
    </cfRule>
  </conditionalFormatting>
  <conditionalFormatting sqref="H59:H72">
    <cfRule type="expression" dxfId="17" priority="11">
      <formula>ISBLANK(H59:T136)</formula>
    </cfRule>
  </conditionalFormatting>
  <conditionalFormatting sqref="H59:H72">
    <cfRule type="expression" dxfId="16" priority="12">
      <formula>ISBLANK(H59:T132)</formula>
    </cfRule>
  </conditionalFormatting>
  <conditionalFormatting sqref="H59:H72">
    <cfRule type="expression" dxfId="15" priority="10">
      <formula>ISBLANK(H59:Q152)</formula>
    </cfRule>
  </conditionalFormatting>
  <conditionalFormatting sqref="H74">
    <cfRule type="expression" dxfId="14" priority="8">
      <formula>ISBLANK(H74:T151)</formula>
    </cfRule>
  </conditionalFormatting>
  <conditionalFormatting sqref="H74">
    <cfRule type="expression" dxfId="13" priority="9">
      <formula>ISBLANK(H74:T147)</formula>
    </cfRule>
  </conditionalFormatting>
  <conditionalFormatting sqref="H74">
    <cfRule type="expression" dxfId="12" priority="7">
      <formula>ISBLANK(H74:Q167)</formula>
    </cfRule>
  </conditionalFormatting>
  <conditionalFormatting sqref="H75:H83">
    <cfRule type="expression" dxfId="11" priority="5">
      <formula>ISBLANK(H75:T152)</formula>
    </cfRule>
  </conditionalFormatting>
  <conditionalFormatting sqref="H75:H83">
    <cfRule type="expression" dxfId="10" priority="6">
      <formula>ISBLANK(H75:T148)</formula>
    </cfRule>
  </conditionalFormatting>
  <conditionalFormatting sqref="H75:H83">
    <cfRule type="expression" dxfId="9" priority="4">
      <formula>ISBLANK(H75:Q168)</formula>
    </cfRule>
  </conditionalFormatting>
  <conditionalFormatting sqref="H84">
    <cfRule type="expression" dxfId="8" priority="2">
      <formula>ISBLANK(H84:T161)</formula>
    </cfRule>
  </conditionalFormatting>
  <conditionalFormatting sqref="H84">
    <cfRule type="expression" dxfId="7" priority="3">
      <formula>ISBLANK(H84:T157)</formula>
    </cfRule>
  </conditionalFormatting>
  <conditionalFormatting sqref="H84">
    <cfRule type="expression" dxfId="6" priority="1">
      <formula>ISBLANK(H84:Q177)</formula>
    </cfRule>
  </conditionalFormatting>
  <pageMargins left="0.51181102362204722" right="0.31496062992125984" top="0.55118110236220474" bottom="0.43307086614173229" header="0.31496062992125984" footer="0.31496062992125984"/>
  <pageSetup paperSize="8" scale="53" fitToHeight="0" orientation="landscape" r:id="rId2"/>
  <headerFooter alignWithMargins="0">
    <oddHeader>&amp;L&amp;9Prioritätenliste Investitionsplanung 2022 - 2025&amp;C&amp;"Arial,Fett"&amp;11Kategorie 3&amp;R&amp;9Sonstige Investitionsvorhaben über 50 TEUR</oddHeader>
    <oddFooter>&amp;L&amp;9Version vom &amp;D&amp;C&amp;9alle Werte in EUR&amp;RSeite &amp;P von &amp;N</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W82"/>
  <sheetViews>
    <sheetView workbookViewId="0">
      <selection activeCell="F36" sqref="F36"/>
    </sheetView>
  </sheetViews>
  <sheetFormatPr baseColWidth="10" defaultColWidth="11.42578125" defaultRowHeight="15" x14ac:dyDescent="0.2"/>
  <cols>
    <col min="1" max="3" width="8" style="47" customWidth="1"/>
    <col min="4" max="5" width="26.140625" style="47" customWidth="1"/>
    <col min="6" max="6" width="20.42578125" style="47" customWidth="1"/>
    <col min="7" max="10" width="16.85546875" style="47" customWidth="1"/>
    <col min="11" max="16384" width="11.42578125" style="47"/>
  </cols>
  <sheetData>
    <row r="1" spans="1:23" ht="16.5" thickBot="1" x14ac:dyDescent="0.25">
      <c r="A1" s="45" t="s">
        <v>14</v>
      </c>
      <c r="B1" s="45"/>
      <c r="C1" s="45"/>
      <c r="D1" s="46"/>
      <c r="E1" s="46"/>
      <c r="F1" s="46"/>
      <c r="G1" s="46"/>
      <c r="H1" s="46"/>
      <c r="I1" s="46"/>
      <c r="J1" s="46"/>
      <c r="K1" s="46"/>
      <c r="L1" s="46"/>
      <c r="M1" s="46"/>
      <c r="N1" s="46"/>
      <c r="O1" s="46"/>
      <c r="P1" s="46"/>
      <c r="Q1" s="46"/>
      <c r="R1" s="46"/>
      <c r="S1" s="46"/>
      <c r="T1" s="46"/>
      <c r="U1" s="46"/>
      <c r="V1" s="46"/>
      <c r="W1" s="46"/>
    </row>
    <row r="2" spans="1:23" ht="34.5" thickBot="1" x14ac:dyDescent="0.25">
      <c r="A2" s="48" t="s">
        <v>17</v>
      </c>
      <c r="B2" s="49" t="s">
        <v>1</v>
      </c>
      <c r="C2" s="50" t="s">
        <v>2</v>
      </c>
      <c r="D2" s="51" t="s">
        <v>0</v>
      </c>
      <c r="E2" s="29" t="s">
        <v>21</v>
      </c>
      <c r="F2" s="52" t="s">
        <v>15</v>
      </c>
      <c r="G2" s="53" t="s">
        <v>16</v>
      </c>
      <c r="H2" s="53" t="s">
        <v>18</v>
      </c>
      <c r="I2" s="53" t="s">
        <v>19</v>
      </c>
      <c r="J2" s="53" t="s">
        <v>25</v>
      </c>
      <c r="K2" s="54"/>
      <c r="L2" s="54"/>
      <c r="M2" s="54"/>
      <c r="N2" s="54"/>
      <c r="O2" s="54"/>
      <c r="P2" s="54"/>
      <c r="Q2" s="54"/>
      <c r="R2" s="54"/>
      <c r="S2" s="54"/>
      <c r="T2" s="54"/>
      <c r="U2" s="54"/>
      <c r="V2" s="54"/>
      <c r="W2" s="54"/>
    </row>
    <row r="3" spans="1:23" x14ac:dyDescent="0.2">
      <c r="A3" s="55">
        <v>1</v>
      </c>
      <c r="B3" s="56"/>
      <c r="C3" s="57"/>
      <c r="D3" s="58"/>
      <c r="E3" s="59"/>
      <c r="F3" s="60"/>
      <c r="G3" s="61"/>
      <c r="H3" s="61"/>
      <c r="I3" s="61"/>
      <c r="J3" s="61"/>
      <c r="K3" s="54"/>
      <c r="L3" s="54"/>
      <c r="M3" s="54"/>
      <c r="N3" s="54"/>
      <c r="O3" s="54"/>
      <c r="P3" s="54"/>
      <c r="Q3" s="54"/>
      <c r="R3" s="54"/>
      <c r="S3" s="54"/>
      <c r="T3" s="54"/>
      <c r="U3" s="54"/>
      <c r="V3" s="54"/>
      <c r="W3" s="54"/>
    </row>
    <row r="4" spans="1:23" x14ac:dyDescent="0.2">
      <c r="A4" s="62">
        <v>2</v>
      </c>
      <c r="B4" s="63"/>
      <c r="C4" s="64"/>
      <c r="D4" s="65"/>
      <c r="E4" s="66"/>
      <c r="F4" s="60">
        <f t="shared" ref="F4:F14" si="0">SUM(G4:J4)</f>
        <v>0</v>
      </c>
      <c r="G4" s="67"/>
      <c r="H4" s="67"/>
      <c r="I4" s="67"/>
      <c r="J4" s="67"/>
      <c r="K4" s="68"/>
      <c r="L4" s="68"/>
      <c r="M4" s="68"/>
      <c r="N4" s="68"/>
      <c r="O4" s="68"/>
      <c r="P4" s="68"/>
      <c r="Q4" s="68"/>
      <c r="R4" s="68"/>
      <c r="S4" s="68"/>
      <c r="T4" s="68"/>
      <c r="U4" s="68"/>
      <c r="V4" s="68"/>
      <c r="W4" s="68"/>
    </row>
    <row r="5" spans="1:23" x14ac:dyDescent="0.2">
      <c r="A5" s="62">
        <v>3</v>
      </c>
      <c r="B5" s="69"/>
      <c r="C5" s="70"/>
      <c r="D5" s="65"/>
      <c r="E5" s="66"/>
      <c r="F5" s="60">
        <f t="shared" si="0"/>
        <v>0</v>
      </c>
      <c r="G5" s="67"/>
      <c r="H5" s="71"/>
      <c r="I5" s="71"/>
      <c r="J5" s="71"/>
      <c r="K5" s="68"/>
      <c r="L5" s="68"/>
      <c r="M5" s="68"/>
      <c r="N5" s="68"/>
      <c r="O5" s="68"/>
      <c r="P5" s="68"/>
      <c r="Q5" s="68"/>
      <c r="R5" s="68"/>
      <c r="S5" s="68"/>
      <c r="T5" s="68"/>
      <c r="U5" s="68"/>
      <c r="V5" s="68"/>
      <c r="W5" s="68"/>
    </row>
    <row r="6" spans="1:23" x14ac:dyDescent="0.2">
      <c r="A6" s="62">
        <v>6</v>
      </c>
      <c r="B6" s="69"/>
      <c r="C6" s="70"/>
      <c r="D6" s="72"/>
      <c r="E6" s="66"/>
      <c r="F6" s="60">
        <f t="shared" si="0"/>
        <v>0</v>
      </c>
      <c r="G6" s="67"/>
      <c r="H6" s="67"/>
      <c r="I6" s="67"/>
      <c r="J6" s="67"/>
      <c r="K6" s="68"/>
      <c r="L6" s="68"/>
      <c r="M6" s="68"/>
      <c r="N6" s="68"/>
      <c r="O6" s="68"/>
      <c r="P6" s="68"/>
      <c r="Q6" s="68"/>
      <c r="R6" s="68"/>
      <c r="S6" s="68"/>
      <c r="T6" s="68"/>
      <c r="U6" s="68"/>
      <c r="V6" s="68"/>
      <c r="W6" s="68"/>
    </row>
    <row r="7" spans="1:23" x14ac:dyDescent="0.2">
      <c r="A7" s="62">
        <v>7</v>
      </c>
      <c r="B7" s="69"/>
      <c r="C7" s="70"/>
      <c r="D7" s="72"/>
      <c r="E7" s="66"/>
      <c r="F7" s="60">
        <f t="shared" si="0"/>
        <v>0</v>
      </c>
      <c r="G7" s="67"/>
      <c r="H7" s="67"/>
      <c r="I7" s="67"/>
      <c r="J7" s="67"/>
      <c r="K7" s="68"/>
      <c r="L7" s="68"/>
      <c r="M7" s="68"/>
      <c r="N7" s="68"/>
      <c r="O7" s="68"/>
      <c r="P7" s="68"/>
      <c r="Q7" s="68"/>
      <c r="R7" s="68"/>
      <c r="S7" s="68"/>
      <c r="T7" s="68"/>
      <c r="U7" s="68"/>
      <c r="V7" s="68"/>
      <c r="W7" s="68"/>
    </row>
    <row r="8" spans="1:23" x14ac:dyDescent="0.2">
      <c r="A8" s="62">
        <v>8</v>
      </c>
      <c r="B8" s="69"/>
      <c r="C8" s="70"/>
      <c r="D8" s="65"/>
      <c r="E8" s="66"/>
      <c r="F8" s="60">
        <f t="shared" si="0"/>
        <v>0</v>
      </c>
      <c r="G8" s="67"/>
      <c r="H8" s="71"/>
      <c r="I8" s="71"/>
      <c r="J8" s="71"/>
      <c r="K8" s="68"/>
      <c r="L8" s="68"/>
      <c r="M8" s="68"/>
      <c r="N8" s="68"/>
      <c r="O8" s="68"/>
      <c r="P8" s="68"/>
      <c r="Q8" s="68"/>
      <c r="R8" s="68"/>
      <c r="S8" s="68"/>
      <c r="T8" s="68"/>
      <c r="U8" s="68"/>
      <c r="V8" s="68"/>
      <c r="W8" s="68"/>
    </row>
    <row r="9" spans="1:23" x14ac:dyDescent="0.2">
      <c r="A9" s="62">
        <v>9</v>
      </c>
      <c r="B9" s="69"/>
      <c r="C9" s="70"/>
      <c r="D9" s="65"/>
      <c r="E9" s="66"/>
      <c r="F9" s="60">
        <f t="shared" si="0"/>
        <v>0</v>
      </c>
      <c r="G9" s="67"/>
      <c r="H9" s="71"/>
      <c r="I9" s="71"/>
      <c r="J9" s="71"/>
      <c r="K9" s="68"/>
      <c r="L9" s="68"/>
      <c r="M9" s="68"/>
      <c r="N9" s="68"/>
      <c r="O9" s="68"/>
      <c r="P9" s="68"/>
      <c r="Q9" s="68"/>
      <c r="R9" s="68"/>
      <c r="S9" s="68"/>
      <c r="T9" s="68"/>
      <c r="U9" s="68"/>
      <c r="V9" s="68"/>
      <c r="W9" s="68"/>
    </row>
    <row r="10" spans="1:23" x14ac:dyDescent="0.2">
      <c r="A10" s="62">
        <v>10</v>
      </c>
      <c r="B10" s="69"/>
      <c r="C10" s="70"/>
      <c r="D10" s="65"/>
      <c r="E10" s="66"/>
      <c r="F10" s="60">
        <f t="shared" si="0"/>
        <v>0</v>
      </c>
      <c r="G10" s="67"/>
      <c r="H10" s="71"/>
      <c r="I10" s="71"/>
      <c r="J10" s="71"/>
      <c r="K10" s="46"/>
      <c r="L10" s="46"/>
      <c r="M10" s="46"/>
      <c r="N10" s="46"/>
      <c r="O10" s="46"/>
      <c r="P10" s="46"/>
      <c r="Q10" s="46"/>
      <c r="R10" s="46"/>
      <c r="S10" s="46"/>
      <c r="T10" s="46"/>
      <c r="U10" s="46"/>
      <c r="V10" s="46"/>
      <c r="W10" s="46"/>
    </row>
    <row r="11" spans="1:23" x14ac:dyDescent="0.2">
      <c r="A11" s="62">
        <v>11</v>
      </c>
      <c r="B11" s="69"/>
      <c r="C11" s="70"/>
      <c r="D11" s="65"/>
      <c r="E11" s="66"/>
      <c r="F11" s="60">
        <f t="shared" si="0"/>
        <v>0</v>
      </c>
      <c r="G11" s="67"/>
      <c r="H11" s="71"/>
      <c r="I11" s="71"/>
      <c r="J11" s="71"/>
      <c r="K11" s="46"/>
      <c r="L11" s="46"/>
      <c r="M11" s="46"/>
      <c r="N11" s="46"/>
      <c r="O11" s="46"/>
      <c r="P11" s="46"/>
      <c r="Q11" s="46"/>
      <c r="R11" s="46"/>
      <c r="S11" s="46"/>
      <c r="T11" s="46"/>
      <c r="U11" s="46"/>
      <c r="V11" s="46"/>
      <c r="W11" s="46"/>
    </row>
    <row r="12" spans="1:23" x14ac:dyDescent="0.2">
      <c r="A12" s="62">
        <v>12</v>
      </c>
      <c r="B12" s="69"/>
      <c r="C12" s="70"/>
      <c r="D12" s="65"/>
      <c r="E12" s="66"/>
      <c r="F12" s="60">
        <f t="shared" si="0"/>
        <v>0</v>
      </c>
      <c r="G12" s="67"/>
      <c r="H12" s="71"/>
      <c r="I12" s="71"/>
      <c r="J12" s="71"/>
      <c r="K12" s="73"/>
      <c r="L12" s="73"/>
      <c r="M12" s="73"/>
      <c r="N12" s="73"/>
      <c r="O12" s="73"/>
      <c r="P12" s="73"/>
      <c r="Q12" s="73"/>
      <c r="R12" s="73"/>
      <c r="S12" s="73"/>
      <c r="T12" s="73"/>
      <c r="U12" s="73"/>
      <c r="V12" s="73"/>
      <c r="W12" s="73"/>
    </row>
    <row r="13" spans="1:23" x14ac:dyDescent="0.2">
      <c r="A13" s="62">
        <v>13</v>
      </c>
      <c r="B13" s="69"/>
      <c r="C13" s="70"/>
      <c r="D13" s="65"/>
      <c r="E13" s="66"/>
      <c r="F13" s="60">
        <f t="shared" si="0"/>
        <v>0</v>
      </c>
      <c r="G13" s="67"/>
      <c r="H13" s="71"/>
      <c r="I13" s="71"/>
      <c r="J13" s="71"/>
      <c r="K13" s="46"/>
      <c r="L13" s="46"/>
      <c r="M13" s="46"/>
      <c r="N13" s="46"/>
      <c r="O13" s="46"/>
      <c r="P13" s="46"/>
      <c r="Q13" s="46"/>
      <c r="R13" s="46"/>
      <c r="S13" s="46"/>
      <c r="T13" s="46"/>
      <c r="U13" s="46"/>
      <c r="V13" s="46"/>
      <c r="W13" s="46"/>
    </row>
    <row r="14" spans="1:23" ht="15.75" thickBot="1" x14ac:dyDescent="0.25">
      <c r="A14" s="74">
        <v>14</v>
      </c>
      <c r="B14" s="75"/>
      <c r="C14" s="76"/>
      <c r="D14" s="77"/>
      <c r="E14" s="78"/>
      <c r="F14" s="60">
        <f t="shared" si="0"/>
        <v>0</v>
      </c>
      <c r="G14" s="79"/>
      <c r="H14" s="79"/>
      <c r="I14" s="79"/>
      <c r="J14" s="79"/>
    </row>
    <row r="15" spans="1:23" s="85" customFormat="1" ht="13.5" customHeight="1" x14ac:dyDescent="0.2">
      <c r="A15" s="80"/>
      <c r="B15" s="80"/>
      <c r="C15" s="81"/>
      <c r="D15" s="82" t="s">
        <v>3</v>
      </c>
      <c r="E15" s="83"/>
      <c r="F15" s="84">
        <f>SUM(F3:F14)</f>
        <v>0</v>
      </c>
      <c r="G15" s="84">
        <f t="shared" ref="G15:J15" si="1">SUM(G3:G14)</f>
        <v>0</v>
      </c>
      <c r="H15" s="84">
        <f t="shared" si="1"/>
        <v>0</v>
      </c>
      <c r="I15" s="84">
        <f t="shared" si="1"/>
        <v>0</v>
      </c>
      <c r="J15" s="84">
        <f t="shared" si="1"/>
        <v>0</v>
      </c>
    </row>
    <row r="16" spans="1:23" ht="15.75" thickBot="1" x14ac:dyDescent="0.25">
      <c r="A16" s="46"/>
      <c r="B16" s="46"/>
      <c r="C16" s="46"/>
      <c r="D16" s="46"/>
      <c r="E16" s="46"/>
      <c r="F16" s="46"/>
      <c r="G16" s="46"/>
      <c r="H16" s="46"/>
      <c r="I16" s="46"/>
      <c r="J16" s="46"/>
    </row>
    <row r="17" spans="1:23" ht="34.5" thickBot="1" x14ac:dyDescent="0.25">
      <c r="A17" s="48" t="s">
        <v>17</v>
      </c>
      <c r="B17" s="49" t="s">
        <v>1</v>
      </c>
      <c r="C17" s="50" t="s">
        <v>2</v>
      </c>
      <c r="D17" s="48" t="s">
        <v>0</v>
      </c>
      <c r="E17" s="29" t="s">
        <v>21</v>
      </c>
      <c r="F17" s="86" t="s">
        <v>15</v>
      </c>
      <c r="G17" s="53" t="s">
        <v>16</v>
      </c>
      <c r="H17" s="53" t="s">
        <v>18</v>
      </c>
      <c r="I17" s="53" t="s">
        <v>19</v>
      </c>
      <c r="J17" s="53" t="s">
        <v>25</v>
      </c>
      <c r="K17" s="54"/>
      <c r="L17" s="54"/>
      <c r="M17" s="54"/>
      <c r="N17" s="54"/>
      <c r="O17" s="54"/>
      <c r="P17" s="54"/>
      <c r="Q17" s="54"/>
      <c r="R17" s="54"/>
      <c r="S17" s="54"/>
      <c r="T17" s="54"/>
      <c r="U17" s="54"/>
      <c r="V17" s="54"/>
      <c r="W17" s="54"/>
    </row>
    <row r="18" spans="1:23" x14ac:dyDescent="0.2">
      <c r="A18" s="55">
        <v>15</v>
      </c>
      <c r="B18" s="87"/>
      <c r="C18" s="57"/>
      <c r="D18" s="88"/>
      <c r="E18" s="89"/>
      <c r="F18" s="90"/>
      <c r="G18" s="61"/>
      <c r="H18" s="61"/>
      <c r="I18" s="61"/>
      <c r="J18" s="61"/>
    </row>
    <row r="19" spans="1:23" x14ac:dyDescent="0.2">
      <c r="A19" s="62">
        <v>16</v>
      </c>
      <c r="B19" s="63"/>
      <c r="C19" s="64"/>
      <c r="D19" s="91"/>
      <c r="E19" s="92"/>
      <c r="F19" s="90">
        <f>SUM(G19:J19)</f>
        <v>0</v>
      </c>
      <c r="G19" s="71"/>
      <c r="H19" s="67"/>
      <c r="I19" s="71"/>
      <c r="J19" s="71"/>
    </row>
    <row r="20" spans="1:23" ht="15.75" thickBot="1" x14ac:dyDescent="0.25">
      <c r="A20" s="93">
        <v>17</v>
      </c>
      <c r="B20" s="94"/>
      <c r="C20" s="95"/>
      <c r="D20" s="96"/>
      <c r="E20" s="78"/>
      <c r="F20" s="90">
        <f>SUM(G20:J20)</f>
        <v>0</v>
      </c>
      <c r="G20" s="79"/>
      <c r="H20" s="97"/>
      <c r="I20" s="79"/>
      <c r="J20" s="79"/>
    </row>
    <row r="21" spans="1:23" s="85" customFormat="1" ht="13.5" thickBot="1" x14ac:dyDescent="0.25">
      <c r="A21" s="80"/>
      <c r="B21" s="80"/>
      <c r="C21" s="81"/>
      <c r="D21" s="98" t="s">
        <v>3</v>
      </c>
      <c r="E21" s="99"/>
      <c r="F21" s="100">
        <f>SUM(F18:F20)</f>
        <v>0</v>
      </c>
      <c r="G21" s="101">
        <f t="shared" ref="G21:J21" si="2">SUM(G18:G20)</f>
        <v>0</v>
      </c>
      <c r="H21" s="101">
        <f t="shared" si="2"/>
        <v>0</v>
      </c>
      <c r="I21" s="101">
        <f t="shared" si="2"/>
        <v>0</v>
      </c>
      <c r="J21" s="101">
        <f t="shared" si="2"/>
        <v>0</v>
      </c>
    </row>
    <row r="22" spans="1:23" x14ac:dyDescent="0.2">
      <c r="A22" s="102"/>
      <c r="B22" s="102"/>
      <c r="C22" s="102"/>
      <c r="D22" s="103"/>
      <c r="E22" s="103"/>
      <c r="F22" s="102"/>
      <c r="G22" s="104"/>
      <c r="H22" s="104"/>
      <c r="I22" s="104"/>
      <c r="J22" s="104"/>
    </row>
    <row r="23" spans="1:23" x14ac:dyDescent="0.2">
      <c r="A23" s="102"/>
      <c r="B23" s="102"/>
      <c r="C23" s="102"/>
      <c r="E23" s="103"/>
      <c r="F23" s="103"/>
      <c r="G23" s="106"/>
      <c r="H23" s="106"/>
      <c r="I23" s="103"/>
      <c r="J23" s="103"/>
    </row>
    <row r="24" spans="1:23" x14ac:dyDescent="0.2">
      <c r="A24" s="102"/>
      <c r="E24" s="103"/>
      <c r="F24" s="103"/>
      <c r="G24" s="103"/>
      <c r="H24" s="106"/>
      <c r="I24" s="103"/>
      <c r="J24" s="103"/>
    </row>
    <row r="25" spans="1:23" x14ac:dyDescent="0.2">
      <c r="A25" s="102"/>
      <c r="E25" s="103"/>
      <c r="F25" s="103"/>
      <c r="G25" s="106"/>
      <c r="H25" s="103"/>
      <c r="I25" s="103"/>
      <c r="J25" s="103"/>
    </row>
    <row r="26" spans="1:23" x14ac:dyDescent="0.2">
      <c r="A26" s="102"/>
      <c r="E26" s="103"/>
      <c r="F26" s="103"/>
      <c r="G26" s="106"/>
      <c r="H26" s="103"/>
      <c r="I26" s="103"/>
      <c r="J26" s="103"/>
    </row>
    <row r="27" spans="1:23" x14ac:dyDescent="0.2">
      <c r="A27" s="102"/>
      <c r="G27" s="103"/>
      <c r="H27" s="103"/>
      <c r="I27" s="103"/>
      <c r="J27" s="103"/>
    </row>
    <row r="28" spans="1:23" x14ac:dyDescent="0.2">
      <c r="A28" s="102"/>
      <c r="F28" s="102"/>
      <c r="G28" s="103"/>
      <c r="H28" s="103"/>
      <c r="I28" s="106"/>
      <c r="J28" s="106"/>
    </row>
    <row r="29" spans="1:23" x14ac:dyDescent="0.2">
      <c r="A29" s="102"/>
      <c r="B29" s="102"/>
      <c r="C29" s="102"/>
      <c r="D29" s="103"/>
      <c r="E29" s="103"/>
      <c r="F29" s="102"/>
      <c r="G29" s="104"/>
      <c r="H29" s="104"/>
      <c r="I29" s="104"/>
      <c r="J29" s="104"/>
    </row>
    <row r="30" spans="1:23" x14ac:dyDescent="0.2">
      <c r="A30" s="102"/>
      <c r="B30" s="102"/>
      <c r="C30" s="102"/>
      <c r="D30" s="105"/>
      <c r="E30" s="103"/>
      <c r="F30" s="102"/>
      <c r="G30" s="103"/>
      <c r="H30" s="103"/>
      <c r="I30" s="103"/>
      <c r="J30" s="103"/>
    </row>
    <row r="31" spans="1:23" x14ac:dyDescent="0.2">
      <c r="A31" s="102"/>
      <c r="B31" s="102"/>
      <c r="C31" s="102"/>
      <c r="D31" s="103"/>
      <c r="E31" s="103"/>
      <c r="F31" s="102"/>
      <c r="G31" s="103"/>
      <c r="H31" s="103"/>
      <c r="I31" s="106"/>
      <c r="J31" s="106"/>
    </row>
    <row r="32" spans="1:23" x14ac:dyDescent="0.2">
      <c r="D32" s="103"/>
      <c r="E32" s="103"/>
      <c r="F32" s="102"/>
      <c r="G32" s="106"/>
      <c r="H32" s="103"/>
      <c r="I32" s="103"/>
      <c r="J32" s="103"/>
    </row>
    <row r="33" spans="1:10" x14ac:dyDescent="0.2">
      <c r="D33" s="103"/>
      <c r="E33" s="103"/>
      <c r="F33" s="102"/>
      <c r="G33" s="106"/>
      <c r="H33" s="106"/>
      <c r="I33" s="106"/>
      <c r="J33" s="106"/>
    </row>
    <row r="34" spans="1:10" x14ac:dyDescent="0.2">
      <c r="D34" s="103"/>
      <c r="E34" s="103"/>
      <c r="F34" s="102"/>
      <c r="G34" s="104"/>
      <c r="H34" s="104"/>
      <c r="I34" s="104"/>
      <c r="J34" s="104"/>
    </row>
    <row r="35" spans="1:10" x14ac:dyDescent="0.2">
      <c r="D35" s="105"/>
      <c r="E35" s="103"/>
      <c r="F35" s="102"/>
      <c r="G35" s="103"/>
      <c r="H35" s="103"/>
      <c r="I35" s="103"/>
      <c r="J35" s="103"/>
    </row>
    <row r="36" spans="1:10" x14ac:dyDescent="0.2">
      <c r="D36" s="103"/>
      <c r="E36" s="103"/>
      <c r="F36" s="102"/>
      <c r="G36" s="103"/>
      <c r="H36" s="103"/>
      <c r="I36" s="103"/>
      <c r="J36" s="103"/>
    </row>
    <row r="37" spans="1:10" x14ac:dyDescent="0.2">
      <c r="D37" s="103"/>
      <c r="E37" s="103"/>
      <c r="F37" s="102"/>
      <c r="G37" s="103"/>
      <c r="H37" s="103"/>
      <c r="I37" s="103"/>
      <c r="J37" s="103"/>
    </row>
    <row r="38" spans="1:10" x14ac:dyDescent="0.2">
      <c r="D38" s="103"/>
      <c r="E38" s="103"/>
      <c r="F38" s="102"/>
      <c r="G38" s="106"/>
      <c r="H38" s="103"/>
      <c r="I38" s="103"/>
      <c r="J38" s="103"/>
    </row>
    <row r="39" spans="1:10" x14ac:dyDescent="0.2">
      <c r="D39" s="103"/>
      <c r="E39" s="103"/>
      <c r="F39" s="102"/>
      <c r="G39" s="103"/>
      <c r="H39" s="103"/>
      <c r="I39" s="103"/>
      <c r="J39" s="103"/>
    </row>
    <row r="40" spans="1:10" x14ac:dyDescent="0.2">
      <c r="D40" s="103"/>
      <c r="E40" s="103"/>
      <c r="F40" s="102"/>
      <c r="G40" s="103"/>
      <c r="H40" s="103"/>
      <c r="I40" s="103"/>
      <c r="J40" s="103"/>
    </row>
    <row r="41" spans="1:10" x14ac:dyDescent="0.2">
      <c r="D41" s="103"/>
      <c r="E41" s="103"/>
      <c r="F41" s="102"/>
      <c r="G41" s="104"/>
      <c r="H41" s="104"/>
      <c r="I41" s="104"/>
      <c r="J41" s="104"/>
    </row>
    <row r="42" spans="1:10" x14ac:dyDescent="0.2">
      <c r="D42" s="105"/>
      <c r="E42" s="105"/>
      <c r="F42" s="102"/>
      <c r="G42" s="105"/>
      <c r="H42" s="105"/>
      <c r="I42" s="105"/>
      <c r="J42" s="105"/>
    </row>
    <row r="43" spans="1:10" x14ac:dyDescent="0.2">
      <c r="D43" s="103"/>
      <c r="E43" s="103"/>
      <c r="F43" s="102"/>
      <c r="G43" s="103"/>
      <c r="H43" s="103"/>
      <c r="I43" s="103"/>
      <c r="J43" s="103"/>
    </row>
    <row r="44" spans="1:10" x14ac:dyDescent="0.2">
      <c r="D44" s="103"/>
      <c r="E44" s="103"/>
      <c r="F44" s="102"/>
      <c r="G44" s="103"/>
      <c r="H44" s="103"/>
      <c r="I44" s="103"/>
      <c r="J44" s="103"/>
    </row>
    <row r="45" spans="1:10" x14ac:dyDescent="0.2">
      <c r="D45" s="103"/>
      <c r="E45" s="103"/>
      <c r="F45" s="102"/>
      <c r="G45" s="103"/>
      <c r="H45" s="103"/>
      <c r="I45" s="103"/>
      <c r="J45" s="103"/>
    </row>
    <row r="46" spans="1:10" x14ac:dyDescent="0.2">
      <c r="D46" s="103"/>
      <c r="E46" s="103"/>
      <c r="F46" s="102"/>
      <c r="G46" s="103"/>
      <c r="H46" s="103"/>
      <c r="I46" s="103"/>
      <c r="J46" s="103"/>
    </row>
    <row r="47" spans="1:10" x14ac:dyDescent="0.2">
      <c r="D47" s="103"/>
      <c r="E47" s="103"/>
      <c r="F47" s="102"/>
      <c r="G47" s="106"/>
      <c r="H47" s="103"/>
      <c r="I47" s="103"/>
      <c r="J47" s="103"/>
    </row>
    <row r="48" spans="1:10" x14ac:dyDescent="0.2">
      <c r="A48" s="102"/>
      <c r="B48" s="102"/>
      <c r="C48" s="102"/>
      <c r="D48" s="103"/>
      <c r="E48" s="103"/>
      <c r="F48" s="102"/>
      <c r="G48" s="106"/>
      <c r="H48" s="106"/>
      <c r="I48" s="106"/>
      <c r="J48" s="106"/>
    </row>
    <row r="49" spans="1:10" x14ac:dyDescent="0.2">
      <c r="A49" s="102"/>
      <c r="B49" s="102"/>
      <c r="C49" s="102"/>
      <c r="D49" s="103"/>
      <c r="E49" s="103"/>
      <c r="F49" s="102"/>
      <c r="G49" s="106"/>
      <c r="H49" s="103"/>
      <c r="I49" s="103"/>
      <c r="J49" s="103"/>
    </row>
    <row r="50" spans="1:10" x14ac:dyDescent="0.2">
      <c r="A50" s="102"/>
      <c r="B50" s="102"/>
      <c r="C50" s="102"/>
      <c r="D50" s="103"/>
      <c r="E50" s="103"/>
      <c r="F50" s="102"/>
      <c r="G50" s="106"/>
      <c r="H50" s="106"/>
      <c r="I50" s="106"/>
      <c r="J50" s="106"/>
    </row>
    <row r="51" spans="1:10" x14ac:dyDescent="0.2">
      <c r="A51" s="102"/>
      <c r="B51" s="102"/>
      <c r="C51" s="102"/>
      <c r="D51" s="103"/>
      <c r="E51" s="103"/>
      <c r="F51" s="102"/>
      <c r="G51" s="106"/>
      <c r="H51" s="106"/>
      <c r="I51" s="106"/>
      <c r="J51" s="106"/>
    </row>
    <row r="52" spans="1:10" x14ac:dyDescent="0.2">
      <c r="A52" s="102"/>
      <c r="B52" s="102"/>
      <c r="C52" s="102"/>
      <c r="D52" s="105"/>
      <c r="E52" s="105"/>
      <c r="F52" s="102"/>
      <c r="G52" s="105"/>
      <c r="H52" s="105"/>
      <c r="I52" s="105"/>
      <c r="J52" s="105"/>
    </row>
    <row r="53" spans="1:10" x14ac:dyDescent="0.2">
      <c r="A53" s="102"/>
      <c r="B53" s="102"/>
      <c r="C53" s="102"/>
      <c r="D53" s="103"/>
      <c r="E53" s="103"/>
      <c r="F53" s="102"/>
      <c r="G53" s="106"/>
      <c r="H53" s="106"/>
      <c r="I53" s="106"/>
      <c r="J53" s="106"/>
    </row>
    <row r="54" spans="1:10" x14ac:dyDescent="0.2">
      <c r="A54" s="102"/>
      <c r="B54" s="102"/>
      <c r="C54" s="102"/>
      <c r="D54" s="103"/>
      <c r="E54" s="103"/>
      <c r="F54" s="102"/>
      <c r="G54" s="106"/>
      <c r="H54" s="106"/>
      <c r="I54" s="106"/>
      <c r="J54" s="106"/>
    </row>
    <row r="55" spans="1:10" x14ac:dyDescent="0.2">
      <c r="A55" s="102"/>
      <c r="B55" s="102"/>
      <c r="C55" s="102"/>
      <c r="D55" s="103"/>
      <c r="E55" s="103"/>
      <c r="F55" s="102"/>
      <c r="G55" s="106"/>
      <c r="H55" s="106"/>
      <c r="I55" s="106"/>
      <c r="J55" s="106"/>
    </row>
    <row r="56" spans="1:10" x14ac:dyDescent="0.2">
      <c r="A56" s="102"/>
      <c r="B56" s="102"/>
      <c r="C56" s="102"/>
      <c r="D56" s="103"/>
      <c r="E56" s="103"/>
      <c r="F56" s="102"/>
      <c r="G56" s="106"/>
      <c r="H56" s="106"/>
      <c r="I56" s="106"/>
      <c r="J56" s="106"/>
    </row>
    <row r="57" spans="1:10" x14ac:dyDescent="0.2">
      <c r="A57" s="102"/>
      <c r="B57" s="102"/>
      <c r="C57" s="102"/>
      <c r="D57" s="103"/>
      <c r="E57" s="103"/>
      <c r="F57" s="102"/>
      <c r="G57" s="106"/>
      <c r="H57" s="106"/>
      <c r="I57" s="106"/>
      <c r="J57" s="106"/>
    </row>
    <row r="58" spans="1:10" x14ac:dyDescent="0.2">
      <c r="A58" s="102"/>
      <c r="B58" s="102"/>
      <c r="C58" s="102"/>
      <c r="D58" s="103"/>
      <c r="E58" s="103"/>
      <c r="F58" s="102"/>
      <c r="G58" s="103"/>
      <c r="H58" s="103"/>
      <c r="I58" s="103"/>
      <c r="J58" s="103"/>
    </row>
    <row r="59" spans="1:10" x14ac:dyDescent="0.2">
      <c r="A59" s="102"/>
      <c r="B59" s="102"/>
      <c r="C59" s="102"/>
      <c r="D59" s="103"/>
      <c r="E59" s="103"/>
      <c r="F59" s="102"/>
      <c r="G59" s="104"/>
      <c r="H59" s="104"/>
      <c r="I59" s="104"/>
      <c r="J59" s="104"/>
    </row>
    <row r="60" spans="1:10" x14ac:dyDescent="0.2">
      <c r="A60" s="103"/>
      <c r="B60" s="103"/>
      <c r="C60" s="102"/>
      <c r="D60" s="107"/>
      <c r="E60" s="107"/>
      <c r="F60" s="103"/>
      <c r="G60" s="104"/>
      <c r="H60" s="104"/>
      <c r="I60" s="104"/>
      <c r="J60" s="104"/>
    </row>
    <row r="61" spans="1:10" x14ac:dyDescent="0.2">
      <c r="A61" s="103"/>
      <c r="B61" s="103"/>
      <c r="C61" s="102"/>
      <c r="D61" s="107"/>
      <c r="E61" s="107"/>
      <c r="F61" s="103"/>
      <c r="G61" s="104"/>
      <c r="H61" s="104"/>
      <c r="I61" s="104"/>
      <c r="J61" s="104"/>
    </row>
    <row r="62" spans="1:10" x14ac:dyDescent="0.2">
      <c r="A62" s="103"/>
      <c r="B62" s="103"/>
      <c r="C62" s="102"/>
      <c r="D62" s="107"/>
      <c r="E62" s="107"/>
      <c r="F62" s="103"/>
      <c r="G62" s="103"/>
      <c r="H62" s="103"/>
      <c r="I62" s="103"/>
      <c r="J62" s="103"/>
    </row>
    <row r="63" spans="1:10" x14ac:dyDescent="0.2">
      <c r="A63" s="103"/>
      <c r="B63" s="103"/>
      <c r="C63" s="102"/>
      <c r="D63" s="107"/>
      <c r="E63" s="107"/>
      <c r="F63" s="103"/>
      <c r="G63" s="103"/>
      <c r="H63" s="103"/>
      <c r="I63" s="103"/>
      <c r="J63" s="103"/>
    </row>
    <row r="64" spans="1:10" x14ac:dyDescent="0.2">
      <c r="A64" s="105"/>
      <c r="B64" s="105"/>
      <c r="C64" s="102"/>
      <c r="D64" s="107"/>
      <c r="E64" s="107"/>
      <c r="F64" s="104"/>
      <c r="G64" s="104"/>
      <c r="H64" s="104"/>
      <c r="I64" s="104"/>
      <c r="J64" s="104"/>
    </row>
    <row r="65" spans="1:10" x14ac:dyDescent="0.2">
      <c r="A65" s="103"/>
      <c r="B65" s="103"/>
      <c r="C65" s="102"/>
      <c r="D65" s="107"/>
      <c r="E65" s="107"/>
      <c r="F65" s="103"/>
      <c r="G65" s="106"/>
      <c r="H65" s="106"/>
      <c r="I65" s="106"/>
      <c r="J65" s="106"/>
    </row>
    <row r="66" spans="1:10" x14ac:dyDescent="0.2">
      <c r="A66" s="103"/>
      <c r="B66" s="103"/>
      <c r="C66" s="102"/>
      <c r="D66" s="107"/>
      <c r="E66" s="107"/>
      <c r="F66" s="103"/>
      <c r="G66" s="106"/>
      <c r="H66" s="106"/>
      <c r="I66" s="106"/>
      <c r="J66" s="106"/>
    </row>
    <row r="67" spans="1:10" x14ac:dyDescent="0.2">
      <c r="A67" s="102"/>
      <c r="B67" s="102"/>
      <c r="C67" s="102"/>
      <c r="D67" s="107"/>
      <c r="E67" s="107"/>
      <c r="F67" s="102"/>
      <c r="G67" s="102"/>
      <c r="H67" s="102"/>
      <c r="I67" s="107"/>
      <c r="J67" s="107"/>
    </row>
    <row r="68" spans="1:10" x14ac:dyDescent="0.2">
      <c r="A68" s="103"/>
      <c r="B68" s="103"/>
      <c r="C68" s="102"/>
      <c r="D68" s="107"/>
      <c r="E68" s="107"/>
      <c r="F68" s="103"/>
      <c r="G68" s="106"/>
      <c r="H68" s="106"/>
      <c r="I68" s="106"/>
      <c r="J68" s="106"/>
    </row>
    <row r="69" spans="1:10" x14ac:dyDescent="0.2">
      <c r="A69" s="102"/>
      <c r="B69" s="102"/>
      <c r="C69" s="102"/>
      <c r="D69" s="107"/>
      <c r="E69" s="107"/>
      <c r="F69" s="102"/>
      <c r="G69" s="102"/>
      <c r="H69" s="102"/>
      <c r="I69" s="102"/>
      <c r="J69" s="102"/>
    </row>
    <row r="70" spans="1:10" x14ac:dyDescent="0.2">
      <c r="A70" s="102"/>
      <c r="B70" s="102"/>
      <c r="C70" s="102"/>
      <c r="D70" s="107"/>
      <c r="E70" s="107"/>
      <c r="F70" s="102"/>
      <c r="G70" s="102"/>
      <c r="H70" s="102"/>
      <c r="I70" s="102"/>
      <c r="J70" s="102"/>
    </row>
    <row r="71" spans="1:10" x14ac:dyDescent="0.2">
      <c r="A71" s="102"/>
      <c r="B71" s="102"/>
      <c r="C71" s="102"/>
      <c r="D71" s="107"/>
      <c r="E71" s="107"/>
      <c r="F71" s="102"/>
      <c r="G71" s="102"/>
      <c r="H71" s="102"/>
      <c r="I71" s="102"/>
      <c r="J71" s="102"/>
    </row>
    <row r="72" spans="1:10" x14ac:dyDescent="0.2">
      <c r="A72" s="102"/>
      <c r="B72" s="102"/>
      <c r="C72" s="102"/>
      <c r="D72" s="107"/>
      <c r="E72" s="107"/>
      <c r="F72" s="102"/>
      <c r="G72" s="102"/>
      <c r="H72" s="102"/>
      <c r="I72" s="102"/>
      <c r="J72" s="102"/>
    </row>
    <row r="73" spans="1:10" x14ac:dyDescent="0.2">
      <c r="A73" s="102"/>
      <c r="B73" s="102"/>
      <c r="C73" s="102"/>
      <c r="D73" s="107"/>
      <c r="E73" s="107"/>
      <c r="F73" s="102"/>
      <c r="G73" s="102"/>
      <c r="H73" s="102"/>
      <c r="I73" s="102"/>
      <c r="J73" s="102"/>
    </row>
    <row r="74" spans="1:10" x14ac:dyDescent="0.2">
      <c r="A74" s="102"/>
      <c r="B74" s="102"/>
      <c r="C74" s="102"/>
      <c r="D74" s="107"/>
      <c r="E74" s="107"/>
      <c r="F74" s="102"/>
      <c r="G74" s="102"/>
      <c r="H74" s="102"/>
      <c r="I74" s="102"/>
      <c r="J74" s="102"/>
    </row>
    <row r="75" spans="1:10" x14ac:dyDescent="0.2">
      <c r="D75" s="107"/>
      <c r="E75" s="107"/>
    </row>
    <row r="76" spans="1:10" x14ac:dyDescent="0.2">
      <c r="D76" s="107"/>
      <c r="E76" s="107"/>
    </row>
    <row r="77" spans="1:10" x14ac:dyDescent="0.2">
      <c r="D77" s="107"/>
      <c r="E77" s="107"/>
    </row>
    <row r="78" spans="1:10" x14ac:dyDescent="0.2">
      <c r="D78" s="107"/>
      <c r="E78" s="107"/>
    </row>
    <row r="79" spans="1:10" x14ac:dyDescent="0.2">
      <c r="D79" s="107"/>
      <c r="E79" s="107"/>
    </row>
    <row r="80" spans="1:10" x14ac:dyDescent="0.2">
      <c r="D80" s="107"/>
      <c r="E80" s="107"/>
    </row>
    <row r="81" spans="4:5" x14ac:dyDescent="0.2">
      <c r="D81" s="107"/>
      <c r="E81" s="107"/>
    </row>
    <row r="82" spans="4:5" x14ac:dyDescent="0.2">
      <c r="D82" s="107"/>
      <c r="E82" s="107"/>
    </row>
  </sheetData>
  <customSheetViews>
    <customSheetView guid="{DDB149D1-98B3-4233-B23A-7A407F4FB8C1}" fitToPage="1" state="hidden">
      <selection activeCell="F36" sqref="F36"/>
      <pageMargins left="0.70866141732283472" right="0.31496062992125984" top="0.55118110236220474" bottom="0.55118110236220474" header="0.31496062992125984" footer="0.31496062992125984"/>
      <pageSetup paperSize="8" fitToHeight="0" orientation="landscape" r:id="rId1"/>
      <headerFooter>
        <oddHeader xml:space="preserve">&amp;REinzahlungen  2020 - 2023
</oddHeader>
        <oddFooter>&amp;LStand: &amp;D&amp;Calle Werte in Euro&amp;RSeite &amp;P von &amp;N</oddFooter>
      </headerFooter>
    </customSheetView>
  </customSheetViews>
  <pageMargins left="0.70866141732283472" right="0.31496062992125984" top="0.55118110236220474" bottom="0.55118110236220474" header="0.31496062992125984" footer="0.31496062992125984"/>
  <pageSetup paperSize="8" fitToHeight="0" orientation="landscape" r:id="rId2"/>
  <headerFooter>
    <oddHeader xml:space="preserve">&amp;REinzahlungen  2020 - 2023
</oddHeader>
    <oddFooter>&amp;LStand: &amp;D&amp;Calle Werte in Euro&amp;RSeite &amp;P von &amp;N</oddFooter>
  </headerFooter>
  <extLst>
    <ext xmlns:mx="http://schemas.microsoft.com/office/mac/excel/2008/main" uri="{64002731-A6B0-56B0-2670-7721B7C09600}">
      <mx:PLV Mode="0" OnePage="0" WScale="0"/>
    </ext>
  </extLst>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68"/>
  <sheetViews>
    <sheetView topLeftCell="A32" workbookViewId="0">
      <selection activeCell="B36" sqref="B36"/>
    </sheetView>
  </sheetViews>
  <sheetFormatPr baseColWidth="10" defaultRowHeight="12.75" x14ac:dyDescent="0.2"/>
  <sheetData>
    <row r="1" spans="1:2" x14ac:dyDescent="0.2">
      <c r="A1">
        <v>1110100</v>
      </c>
      <c r="B1" t="s">
        <v>125</v>
      </c>
    </row>
    <row r="2" spans="1:2" x14ac:dyDescent="0.2">
      <c r="A2">
        <v>1110200</v>
      </c>
      <c r="B2" t="s">
        <v>126</v>
      </c>
    </row>
    <row r="3" spans="1:2" x14ac:dyDescent="0.2">
      <c r="A3">
        <v>1110300</v>
      </c>
      <c r="B3" t="s">
        <v>127</v>
      </c>
    </row>
    <row r="4" spans="1:2" x14ac:dyDescent="0.2">
      <c r="A4">
        <v>1110310</v>
      </c>
      <c r="B4" t="s">
        <v>128</v>
      </c>
    </row>
    <row r="5" spans="1:2" x14ac:dyDescent="0.2">
      <c r="A5">
        <v>1110400</v>
      </c>
      <c r="B5" t="s">
        <v>129</v>
      </c>
    </row>
    <row r="6" spans="1:2" x14ac:dyDescent="0.2">
      <c r="A6">
        <v>1110600</v>
      </c>
      <c r="B6" t="s">
        <v>130</v>
      </c>
    </row>
    <row r="7" spans="1:2" x14ac:dyDescent="0.2">
      <c r="A7">
        <v>1110700</v>
      </c>
      <c r="B7" t="s">
        <v>131</v>
      </c>
    </row>
    <row r="8" spans="1:2" x14ac:dyDescent="0.2">
      <c r="A8">
        <v>1110900</v>
      </c>
      <c r="B8" t="s">
        <v>132</v>
      </c>
    </row>
    <row r="9" spans="1:2" x14ac:dyDescent="0.2">
      <c r="A9">
        <v>1120100</v>
      </c>
      <c r="B9" t="s">
        <v>138</v>
      </c>
    </row>
    <row r="10" spans="1:2" x14ac:dyDescent="0.2">
      <c r="A10">
        <v>1120200</v>
      </c>
      <c r="B10" t="s">
        <v>141</v>
      </c>
    </row>
    <row r="11" spans="1:2" x14ac:dyDescent="0.2">
      <c r="A11">
        <v>1120300</v>
      </c>
      <c r="B11" t="s">
        <v>139</v>
      </c>
    </row>
    <row r="12" spans="1:2" x14ac:dyDescent="0.2">
      <c r="A12">
        <v>1120301</v>
      </c>
      <c r="B12" t="s">
        <v>140</v>
      </c>
    </row>
    <row r="13" spans="1:2" x14ac:dyDescent="0.2">
      <c r="A13">
        <v>1130100</v>
      </c>
      <c r="B13" t="s">
        <v>142</v>
      </c>
    </row>
    <row r="14" spans="1:2" x14ac:dyDescent="0.2">
      <c r="A14">
        <v>1130106</v>
      </c>
      <c r="B14" t="s">
        <v>291</v>
      </c>
    </row>
    <row r="15" spans="1:2" x14ac:dyDescent="0.2">
      <c r="A15">
        <v>1130108</v>
      </c>
      <c r="B15" t="s">
        <v>133</v>
      </c>
    </row>
    <row r="16" spans="1:2" x14ac:dyDescent="0.2">
      <c r="A16">
        <v>1140000</v>
      </c>
      <c r="B16" t="s">
        <v>149</v>
      </c>
    </row>
    <row r="17" spans="1:2" x14ac:dyDescent="0.2">
      <c r="A17">
        <v>1140100</v>
      </c>
      <c r="B17" t="s">
        <v>308</v>
      </c>
    </row>
    <row r="18" spans="1:2" x14ac:dyDescent="0.2">
      <c r="A18">
        <v>1140200</v>
      </c>
      <c r="B18" t="s">
        <v>150</v>
      </c>
    </row>
    <row r="19" spans="1:2" x14ac:dyDescent="0.2">
      <c r="A19">
        <v>1140400</v>
      </c>
      <c r="B19" t="s">
        <v>134</v>
      </c>
    </row>
    <row r="20" spans="1:2" x14ac:dyDescent="0.2">
      <c r="A20">
        <v>1140500</v>
      </c>
      <c r="B20" t="s">
        <v>151</v>
      </c>
    </row>
    <row r="21" spans="1:2" x14ac:dyDescent="0.2">
      <c r="A21">
        <v>1140502</v>
      </c>
      <c r="B21" t="s">
        <v>152</v>
      </c>
    </row>
    <row r="22" spans="1:2" x14ac:dyDescent="0.2">
      <c r="A22">
        <v>1140700</v>
      </c>
      <c r="B22" t="s">
        <v>143</v>
      </c>
    </row>
    <row r="23" spans="1:2" x14ac:dyDescent="0.2">
      <c r="A23">
        <v>1140701</v>
      </c>
      <c r="B23" t="s">
        <v>307</v>
      </c>
    </row>
    <row r="24" spans="1:2" x14ac:dyDescent="0.2">
      <c r="A24">
        <v>1140702</v>
      </c>
      <c r="B24" t="s">
        <v>306</v>
      </c>
    </row>
    <row r="25" spans="1:2" x14ac:dyDescent="0.2">
      <c r="A25">
        <v>1140800</v>
      </c>
      <c r="B25" t="s">
        <v>292</v>
      </c>
    </row>
    <row r="26" spans="1:2" x14ac:dyDescent="0.2">
      <c r="A26">
        <v>1160100</v>
      </c>
      <c r="B26" t="s">
        <v>145</v>
      </c>
    </row>
    <row r="27" spans="1:2" x14ac:dyDescent="0.2">
      <c r="A27">
        <v>1160200</v>
      </c>
      <c r="B27" t="s">
        <v>146</v>
      </c>
    </row>
    <row r="28" spans="1:2" x14ac:dyDescent="0.2">
      <c r="A28">
        <v>1160300</v>
      </c>
      <c r="B28" t="s">
        <v>147</v>
      </c>
    </row>
    <row r="29" spans="1:2" x14ac:dyDescent="0.2">
      <c r="A29">
        <v>1180100</v>
      </c>
      <c r="B29" t="s">
        <v>135</v>
      </c>
    </row>
    <row r="30" spans="1:2" x14ac:dyDescent="0.2">
      <c r="A30">
        <v>1180200</v>
      </c>
      <c r="B30" t="s">
        <v>136</v>
      </c>
    </row>
    <row r="31" spans="1:2" x14ac:dyDescent="0.2">
      <c r="A31">
        <v>1180200</v>
      </c>
      <c r="B31" t="s">
        <v>136</v>
      </c>
    </row>
    <row r="32" spans="1:2" x14ac:dyDescent="0.2">
      <c r="A32">
        <v>1190000</v>
      </c>
      <c r="B32" t="s">
        <v>293</v>
      </c>
    </row>
    <row r="33" spans="1:2" x14ac:dyDescent="0.2">
      <c r="A33">
        <v>1210100</v>
      </c>
      <c r="B33" t="s">
        <v>294</v>
      </c>
    </row>
    <row r="34" spans="1:2" x14ac:dyDescent="0.2">
      <c r="A34">
        <v>1210200</v>
      </c>
      <c r="B34" t="s">
        <v>295</v>
      </c>
    </row>
    <row r="35" spans="1:2" x14ac:dyDescent="0.2">
      <c r="A35">
        <v>1220100</v>
      </c>
      <c r="B35" t="s">
        <v>231</v>
      </c>
    </row>
    <row r="36" spans="1:2" x14ac:dyDescent="0.2">
      <c r="A36">
        <v>1220300</v>
      </c>
      <c r="B36" t="s">
        <v>232</v>
      </c>
    </row>
    <row r="37" spans="1:2" x14ac:dyDescent="0.2">
      <c r="A37">
        <v>1220500</v>
      </c>
      <c r="B37" t="s">
        <v>233</v>
      </c>
    </row>
    <row r="38" spans="1:2" x14ac:dyDescent="0.2">
      <c r="A38">
        <v>1220700</v>
      </c>
      <c r="B38" t="s">
        <v>154</v>
      </c>
    </row>
    <row r="39" spans="1:2" x14ac:dyDescent="0.2">
      <c r="A39">
        <v>1230000</v>
      </c>
      <c r="B39" t="s">
        <v>244</v>
      </c>
    </row>
    <row r="40" spans="1:2" x14ac:dyDescent="0.2">
      <c r="A40">
        <v>1230300</v>
      </c>
      <c r="B40" t="s">
        <v>245</v>
      </c>
    </row>
    <row r="41" spans="1:2" x14ac:dyDescent="0.2">
      <c r="A41">
        <v>1230400</v>
      </c>
      <c r="B41" t="s">
        <v>246</v>
      </c>
    </row>
    <row r="42" spans="1:2" x14ac:dyDescent="0.2">
      <c r="A42">
        <v>1230500</v>
      </c>
      <c r="B42" t="s">
        <v>247</v>
      </c>
    </row>
    <row r="43" spans="1:2" x14ac:dyDescent="0.2">
      <c r="A43">
        <v>1240100</v>
      </c>
      <c r="B43" t="s">
        <v>250</v>
      </c>
    </row>
    <row r="44" spans="1:2" x14ac:dyDescent="0.2">
      <c r="A44">
        <v>1240200</v>
      </c>
      <c r="B44" t="s">
        <v>251</v>
      </c>
    </row>
    <row r="45" spans="1:2" x14ac:dyDescent="0.2">
      <c r="A45">
        <v>1240300</v>
      </c>
      <c r="B45" t="s">
        <v>252</v>
      </c>
    </row>
    <row r="46" spans="1:2" x14ac:dyDescent="0.2">
      <c r="A46">
        <v>1240400</v>
      </c>
      <c r="B46" t="s">
        <v>253</v>
      </c>
    </row>
    <row r="47" spans="1:2" x14ac:dyDescent="0.2">
      <c r="A47">
        <v>1260000</v>
      </c>
      <c r="B47" t="s">
        <v>234</v>
      </c>
    </row>
    <row r="48" spans="1:2" x14ac:dyDescent="0.2">
      <c r="A48">
        <v>1260103</v>
      </c>
      <c r="B48" t="s">
        <v>235</v>
      </c>
    </row>
    <row r="49" spans="1:2" x14ac:dyDescent="0.2">
      <c r="A49">
        <v>1270100</v>
      </c>
      <c r="B49" t="s">
        <v>236</v>
      </c>
    </row>
    <row r="50" spans="1:2" x14ac:dyDescent="0.2">
      <c r="A50">
        <v>1270110</v>
      </c>
      <c r="B50" t="s">
        <v>237</v>
      </c>
    </row>
    <row r="51" spans="1:2" x14ac:dyDescent="0.2">
      <c r="A51">
        <v>1270120</v>
      </c>
      <c r="B51" t="s">
        <v>238</v>
      </c>
    </row>
    <row r="52" spans="1:2" x14ac:dyDescent="0.2">
      <c r="A52">
        <v>1270130</v>
      </c>
      <c r="B52" t="s">
        <v>239</v>
      </c>
    </row>
    <row r="53" spans="1:2" x14ac:dyDescent="0.2">
      <c r="A53">
        <v>1270140</v>
      </c>
      <c r="B53" t="s">
        <v>240</v>
      </c>
    </row>
    <row r="54" spans="1:2" x14ac:dyDescent="0.2">
      <c r="A54">
        <v>1270150</v>
      </c>
      <c r="B54" t="s">
        <v>241</v>
      </c>
    </row>
    <row r="55" spans="1:2" x14ac:dyDescent="0.2">
      <c r="A55">
        <v>1280100</v>
      </c>
      <c r="B55" t="s">
        <v>242</v>
      </c>
    </row>
    <row r="56" spans="1:2" x14ac:dyDescent="0.2">
      <c r="A56">
        <v>2170100</v>
      </c>
      <c r="B56" t="s">
        <v>212</v>
      </c>
    </row>
    <row r="57" spans="1:2" x14ac:dyDescent="0.2">
      <c r="A57">
        <v>2170102</v>
      </c>
      <c r="B57" t="s">
        <v>358</v>
      </c>
    </row>
    <row r="58" spans="1:2" x14ac:dyDescent="0.2">
      <c r="A58">
        <v>2170103</v>
      </c>
      <c r="B58" t="s">
        <v>359</v>
      </c>
    </row>
    <row r="59" spans="1:2" x14ac:dyDescent="0.2">
      <c r="A59">
        <v>2170104</v>
      </c>
      <c r="B59" t="s">
        <v>360</v>
      </c>
    </row>
    <row r="60" spans="1:2" x14ac:dyDescent="0.2">
      <c r="A60">
        <v>2170105</v>
      </c>
      <c r="B60" t="s">
        <v>361</v>
      </c>
    </row>
    <row r="61" spans="1:2" x14ac:dyDescent="0.2">
      <c r="A61">
        <v>2170106</v>
      </c>
      <c r="B61" t="s">
        <v>362</v>
      </c>
    </row>
    <row r="62" spans="1:2" x14ac:dyDescent="0.2">
      <c r="A62">
        <v>2170107</v>
      </c>
      <c r="B62" t="s">
        <v>363</v>
      </c>
    </row>
    <row r="63" spans="1:2" x14ac:dyDescent="0.2">
      <c r="A63">
        <v>2170108</v>
      </c>
      <c r="B63" t="s">
        <v>113</v>
      </c>
    </row>
    <row r="64" spans="1:2" x14ac:dyDescent="0.2">
      <c r="A64">
        <v>2180000</v>
      </c>
      <c r="B64" t="s">
        <v>213</v>
      </c>
    </row>
    <row r="65" spans="1:2" x14ac:dyDescent="0.2">
      <c r="A65">
        <v>2210100</v>
      </c>
      <c r="B65" t="s">
        <v>214</v>
      </c>
    </row>
    <row r="66" spans="1:2" x14ac:dyDescent="0.2">
      <c r="A66">
        <v>2210102</v>
      </c>
      <c r="B66" t="s">
        <v>215</v>
      </c>
    </row>
    <row r="67" spans="1:2" x14ac:dyDescent="0.2">
      <c r="A67">
        <v>2210103</v>
      </c>
      <c r="B67" t="s">
        <v>114</v>
      </c>
    </row>
    <row r="68" spans="1:2" x14ac:dyDescent="0.2">
      <c r="A68">
        <v>2210104</v>
      </c>
      <c r="B68" t="s">
        <v>216</v>
      </c>
    </row>
    <row r="69" spans="1:2" x14ac:dyDescent="0.2">
      <c r="A69">
        <v>2210105</v>
      </c>
      <c r="B69" t="s">
        <v>386</v>
      </c>
    </row>
    <row r="70" spans="1:2" x14ac:dyDescent="0.2">
      <c r="A70">
        <v>2210106</v>
      </c>
      <c r="B70" t="s">
        <v>115</v>
      </c>
    </row>
    <row r="71" spans="1:2" x14ac:dyDescent="0.2">
      <c r="A71">
        <v>2210107</v>
      </c>
      <c r="B71" t="s">
        <v>385</v>
      </c>
    </row>
    <row r="72" spans="1:2" x14ac:dyDescent="0.2">
      <c r="A72">
        <v>2210108</v>
      </c>
      <c r="B72" t="s">
        <v>119</v>
      </c>
    </row>
    <row r="73" spans="1:2" x14ac:dyDescent="0.2">
      <c r="A73">
        <v>2210109</v>
      </c>
      <c r="B73" t="s">
        <v>117</v>
      </c>
    </row>
    <row r="74" spans="1:2" ht="15" customHeight="1" x14ac:dyDescent="0.2">
      <c r="A74">
        <v>2210110</v>
      </c>
      <c r="B74" t="s">
        <v>389</v>
      </c>
    </row>
    <row r="75" spans="1:2" x14ac:dyDescent="0.2">
      <c r="A75">
        <v>2210111</v>
      </c>
      <c r="B75" t="s">
        <v>364</v>
      </c>
    </row>
    <row r="76" spans="1:2" x14ac:dyDescent="0.2">
      <c r="A76">
        <v>2310100</v>
      </c>
      <c r="B76" t="s">
        <v>217</v>
      </c>
    </row>
    <row r="77" spans="1:2" x14ac:dyDescent="0.2">
      <c r="A77">
        <v>2310102</v>
      </c>
      <c r="B77" t="s">
        <v>387</v>
      </c>
    </row>
    <row r="78" spans="1:2" x14ac:dyDescent="0.2">
      <c r="A78">
        <v>2310103</v>
      </c>
      <c r="B78" t="s">
        <v>388</v>
      </c>
    </row>
    <row r="79" spans="1:2" x14ac:dyDescent="0.2">
      <c r="A79">
        <v>2310104</v>
      </c>
      <c r="B79" t="s">
        <v>384</v>
      </c>
    </row>
    <row r="80" spans="1:2" x14ac:dyDescent="0.2">
      <c r="A80">
        <v>2410000</v>
      </c>
      <c r="B80" t="s">
        <v>301</v>
      </c>
    </row>
    <row r="81" spans="1:2" x14ac:dyDescent="0.2">
      <c r="A81">
        <v>2430100</v>
      </c>
      <c r="B81" t="s">
        <v>365</v>
      </c>
    </row>
    <row r="82" spans="1:2" x14ac:dyDescent="0.2">
      <c r="A82">
        <v>2430303</v>
      </c>
      <c r="B82" t="s">
        <v>366</v>
      </c>
    </row>
    <row r="83" spans="1:2" x14ac:dyDescent="0.2">
      <c r="A83">
        <v>2510100</v>
      </c>
      <c r="B83" t="s">
        <v>218</v>
      </c>
    </row>
    <row r="84" spans="1:2" x14ac:dyDescent="0.2">
      <c r="A84">
        <v>2520010</v>
      </c>
      <c r="B84" t="s">
        <v>219</v>
      </c>
    </row>
    <row r="85" spans="1:2" x14ac:dyDescent="0.2">
      <c r="A85">
        <v>2520020</v>
      </c>
      <c r="B85" t="s">
        <v>220</v>
      </c>
    </row>
    <row r="86" spans="1:2" x14ac:dyDescent="0.2">
      <c r="A86">
        <v>2520030</v>
      </c>
      <c r="B86" t="s">
        <v>221</v>
      </c>
    </row>
    <row r="87" spans="1:2" x14ac:dyDescent="0.2">
      <c r="A87">
        <v>2610200</v>
      </c>
      <c r="B87" t="s">
        <v>222</v>
      </c>
    </row>
    <row r="88" spans="1:2" x14ac:dyDescent="0.2">
      <c r="A88">
        <v>2630110</v>
      </c>
      <c r="B88" t="s">
        <v>223</v>
      </c>
    </row>
    <row r="89" spans="1:2" x14ac:dyDescent="0.2">
      <c r="A89">
        <v>2630120</v>
      </c>
      <c r="B89" t="s">
        <v>224</v>
      </c>
    </row>
    <row r="90" spans="1:2" x14ac:dyDescent="0.2">
      <c r="A90">
        <v>2710100</v>
      </c>
      <c r="B90" t="s">
        <v>390</v>
      </c>
    </row>
    <row r="91" spans="1:2" x14ac:dyDescent="0.2">
      <c r="A91">
        <v>2710110</v>
      </c>
      <c r="B91" t="s">
        <v>225</v>
      </c>
    </row>
    <row r="92" spans="1:2" x14ac:dyDescent="0.2">
      <c r="A92">
        <v>2710120</v>
      </c>
      <c r="B92" t="s">
        <v>226</v>
      </c>
    </row>
    <row r="93" spans="1:2" x14ac:dyDescent="0.2">
      <c r="A93">
        <v>2710130</v>
      </c>
      <c r="B93" t="s">
        <v>227</v>
      </c>
    </row>
    <row r="94" spans="1:2" x14ac:dyDescent="0.2">
      <c r="A94">
        <v>2810000</v>
      </c>
      <c r="B94" t="s">
        <v>228</v>
      </c>
    </row>
    <row r="95" spans="1:2" x14ac:dyDescent="0.2">
      <c r="A95">
        <v>3110100</v>
      </c>
      <c r="B95" t="s">
        <v>309</v>
      </c>
    </row>
    <row r="96" spans="1:2" x14ac:dyDescent="0.2">
      <c r="A96">
        <v>3110101</v>
      </c>
      <c r="B96" t="s">
        <v>310</v>
      </c>
    </row>
    <row r="97" spans="1:2" x14ac:dyDescent="0.2">
      <c r="A97">
        <v>3110102</v>
      </c>
      <c r="B97" t="s">
        <v>311</v>
      </c>
    </row>
    <row r="98" spans="1:2" x14ac:dyDescent="0.2">
      <c r="A98">
        <v>3110104</v>
      </c>
      <c r="B98" t="s">
        <v>312</v>
      </c>
    </row>
    <row r="99" spans="1:2" x14ac:dyDescent="0.2">
      <c r="A99">
        <v>3110200</v>
      </c>
      <c r="B99" t="s">
        <v>156</v>
      </c>
    </row>
    <row r="100" spans="1:2" x14ac:dyDescent="0.2">
      <c r="A100">
        <v>3110201</v>
      </c>
      <c r="B100" t="s">
        <v>313</v>
      </c>
    </row>
    <row r="101" spans="1:2" x14ac:dyDescent="0.2">
      <c r="A101">
        <v>3110202</v>
      </c>
      <c r="B101" t="s">
        <v>314</v>
      </c>
    </row>
    <row r="102" spans="1:2" x14ac:dyDescent="0.2">
      <c r="A102">
        <v>3110203</v>
      </c>
      <c r="B102" t="s">
        <v>315</v>
      </c>
    </row>
    <row r="103" spans="1:2" x14ac:dyDescent="0.2">
      <c r="A103">
        <v>3110204</v>
      </c>
      <c r="B103" t="s">
        <v>316</v>
      </c>
    </row>
    <row r="104" spans="1:2" x14ac:dyDescent="0.2">
      <c r="A104">
        <v>3110205</v>
      </c>
      <c r="B104" t="s">
        <v>317</v>
      </c>
    </row>
    <row r="105" spans="1:2" x14ac:dyDescent="0.2">
      <c r="A105">
        <v>3110206</v>
      </c>
      <c r="B105" t="s">
        <v>318</v>
      </c>
    </row>
    <row r="106" spans="1:2" x14ac:dyDescent="0.2">
      <c r="A106">
        <v>3110207</v>
      </c>
      <c r="B106" t="s">
        <v>157</v>
      </c>
    </row>
    <row r="107" spans="1:2" x14ac:dyDescent="0.2">
      <c r="A107">
        <v>3110300</v>
      </c>
      <c r="B107" t="s">
        <v>319</v>
      </c>
    </row>
    <row r="108" spans="1:2" x14ac:dyDescent="0.2">
      <c r="A108">
        <v>3110301</v>
      </c>
      <c r="B108" t="s">
        <v>320</v>
      </c>
    </row>
    <row r="109" spans="1:2" x14ac:dyDescent="0.2">
      <c r="A109">
        <v>3110302</v>
      </c>
      <c r="B109" t="s">
        <v>321</v>
      </c>
    </row>
    <row r="110" spans="1:2" x14ac:dyDescent="0.2">
      <c r="A110">
        <v>3110303</v>
      </c>
      <c r="B110" t="s">
        <v>322</v>
      </c>
    </row>
    <row r="111" spans="1:2" x14ac:dyDescent="0.2">
      <c r="A111">
        <v>3110304</v>
      </c>
      <c r="B111" t="s">
        <v>323</v>
      </c>
    </row>
    <row r="112" spans="1:2" x14ac:dyDescent="0.2">
      <c r="A112">
        <v>3110305</v>
      </c>
      <c r="B112" t="s">
        <v>324</v>
      </c>
    </row>
    <row r="113" spans="1:2" x14ac:dyDescent="0.2">
      <c r="A113">
        <v>3110306</v>
      </c>
      <c r="B113" t="s">
        <v>325</v>
      </c>
    </row>
    <row r="114" spans="1:2" x14ac:dyDescent="0.2">
      <c r="A114">
        <v>3110309</v>
      </c>
      <c r="B114" t="s">
        <v>326</v>
      </c>
    </row>
    <row r="115" spans="1:2" x14ac:dyDescent="0.2">
      <c r="A115">
        <v>3110400</v>
      </c>
      <c r="B115" t="s">
        <v>158</v>
      </c>
    </row>
    <row r="116" spans="1:2" x14ac:dyDescent="0.2">
      <c r="A116">
        <v>3110402</v>
      </c>
      <c r="B116" t="s">
        <v>159</v>
      </c>
    </row>
    <row r="117" spans="1:2" x14ac:dyDescent="0.2">
      <c r="A117">
        <v>3110403</v>
      </c>
      <c r="B117" t="s">
        <v>160</v>
      </c>
    </row>
    <row r="118" spans="1:2" x14ac:dyDescent="0.2">
      <c r="A118">
        <v>3110500</v>
      </c>
      <c r="B118" t="s">
        <v>161</v>
      </c>
    </row>
    <row r="119" spans="1:2" x14ac:dyDescent="0.2">
      <c r="A119">
        <v>3110501</v>
      </c>
      <c r="B119" t="s">
        <v>327</v>
      </c>
    </row>
    <row r="120" spans="1:2" x14ac:dyDescent="0.2">
      <c r="A120">
        <v>3110502</v>
      </c>
      <c r="B120" t="s">
        <v>162</v>
      </c>
    </row>
    <row r="121" spans="1:2" x14ac:dyDescent="0.2">
      <c r="A121">
        <v>3110503</v>
      </c>
      <c r="B121" t="s">
        <v>328</v>
      </c>
    </row>
    <row r="122" spans="1:2" x14ac:dyDescent="0.2">
      <c r="A122">
        <v>3110505</v>
      </c>
      <c r="B122" t="s">
        <v>163</v>
      </c>
    </row>
    <row r="123" spans="1:2" x14ac:dyDescent="0.2">
      <c r="A123">
        <v>3110700</v>
      </c>
      <c r="B123" t="s">
        <v>329</v>
      </c>
    </row>
    <row r="124" spans="1:2" x14ac:dyDescent="0.2">
      <c r="A124">
        <v>3110701</v>
      </c>
      <c r="B124" t="s">
        <v>330</v>
      </c>
    </row>
    <row r="125" spans="1:2" x14ac:dyDescent="0.2">
      <c r="A125">
        <v>3110702</v>
      </c>
      <c r="B125" t="s">
        <v>331</v>
      </c>
    </row>
    <row r="126" spans="1:2" x14ac:dyDescent="0.2">
      <c r="A126">
        <v>3110703</v>
      </c>
      <c r="B126" t="s">
        <v>332</v>
      </c>
    </row>
    <row r="127" spans="1:2" x14ac:dyDescent="0.2">
      <c r="A127">
        <v>3110800</v>
      </c>
      <c r="B127" t="s">
        <v>333</v>
      </c>
    </row>
    <row r="128" spans="1:2" x14ac:dyDescent="0.2">
      <c r="A128">
        <v>3110900</v>
      </c>
      <c r="B128" t="s">
        <v>164</v>
      </c>
    </row>
    <row r="129" spans="1:2" x14ac:dyDescent="0.2">
      <c r="A129">
        <v>3120100</v>
      </c>
      <c r="B129" t="s">
        <v>165</v>
      </c>
    </row>
    <row r="130" spans="1:2" x14ac:dyDescent="0.2">
      <c r="A130">
        <v>3120101</v>
      </c>
      <c r="B130" t="s">
        <v>334</v>
      </c>
    </row>
    <row r="131" spans="1:2" x14ac:dyDescent="0.2">
      <c r="A131">
        <v>3120102</v>
      </c>
      <c r="B131" t="s">
        <v>335</v>
      </c>
    </row>
    <row r="132" spans="1:2" x14ac:dyDescent="0.2">
      <c r="A132">
        <v>3120200</v>
      </c>
      <c r="B132" t="s">
        <v>166</v>
      </c>
    </row>
    <row r="133" spans="1:2" x14ac:dyDescent="0.2">
      <c r="A133">
        <v>3120300</v>
      </c>
      <c r="B133" t="s">
        <v>167</v>
      </c>
    </row>
    <row r="134" spans="1:2" x14ac:dyDescent="0.2">
      <c r="A134">
        <v>3120301</v>
      </c>
      <c r="B134" t="s">
        <v>336</v>
      </c>
    </row>
    <row r="135" spans="1:2" x14ac:dyDescent="0.2">
      <c r="A135">
        <v>3120302</v>
      </c>
      <c r="B135" t="s">
        <v>337</v>
      </c>
    </row>
    <row r="136" spans="1:2" x14ac:dyDescent="0.2">
      <c r="A136">
        <v>3120601</v>
      </c>
      <c r="B136" t="s">
        <v>338</v>
      </c>
    </row>
    <row r="137" spans="1:2" x14ac:dyDescent="0.2">
      <c r="A137">
        <v>3120602</v>
      </c>
      <c r="B137" t="s">
        <v>339</v>
      </c>
    </row>
    <row r="138" spans="1:2" x14ac:dyDescent="0.2">
      <c r="A138">
        <v>3120900</v>
      </c>
      <c r="B138" t="s">
        <v>340</v>
      </c>
    </row>
    <row r="139" spans="1:2" x14ac:dyDescent="0.2">
      <c r="A139">
        <v>3130000</v>
      </c>
      <c r="B139" t="s">
        <v>168</v>
      </c>
    </row>
    <row r="140" spans="1:2" x14ac:dyDescent="0.2">
      <c r="A140">
        <v>3130100</v>
      </c>
      <c r="B140" t="s">
        <v>168</v>
      </c>
    </row>
    <row r="141" spans="1:2" x14ac:dyDescent="0.2">
      <c r="A141">
        <v>3130101</v>
      </c>
      <c r="B141" t="s">
        <v>155</v>
      </c>
    </row>
    <row r="142" spans="1:2" x14ac:dyDescent="0.2">
      <c r="A142">
        <v>3130102</v>
      </c>
      <c r="B142" t="s">
        <v>169</v>
      </c>
    </row>
    <row r="143" spans="1:2" x14ac:dyDescent="0.2">
      <c r="A143">
        <v>3130103</v>
      </c>
      <c r="B143" t="s">
        <v>169</v>
      </c>
    </row>
    <row r="144" spans="1:2" x14ac:dyDescent="0.2">
      <c r="A144">
        <v>3130201</v>
      </c>
      <c r="B144" t="s">
        <v>170</v>
      </c>
    </row>
    <row r="145" spans="1:2" x14ac:dyDescent="0.2">
      <c r="A145">
        <v>3130202</v>
      </c>
      <c r="B145" t="s">
        <v>171</v>
      </c>
    </row>
    <row r="146" spans="1:2" x14ac:dyDescent="0.2">
      <c r="A146">
        <v>3130203</v>
      </c>
      <c r="B146" t="s">
        <v>341</v>
      </c>
    </row>
    <row r="147" spans="1:2" x14ac:dyDescent="0.2">
      <c r="A147">
        <v>3130204</v>
      </c>
      <c r="B147" t="s">
        <v>172</v>
      </c>
    </row>
    <row r="148" spans="1:2" x14ac:dyDescent="0.2">
      <c r="A148">
        <v>3130300</v>
      </c>
      <c r="B148" t="s">
        <v>173</v>
      </c>
    </row>
    <row r="149" spans="1:2" x14ac:dyDescent="0.2">
      <c r="A149">
        <v>3130400</v>
      </c>
      <c r="B149" t="s">
        <v>174</v>
      </c>
    </row>
    <row r="150" spans="1:2" x14ac:dyDescent="0.2">
      <c r="A150">
        <v>3130501</v>
      </c>
      <c r="B150" t="s">
        <v>175</v>
      </c>
    </row>
    <row r="151" spans="1:2" x14ac:dyDescent="0.2">
      <c r="A151">
        <v>3130502</v>
      </c>
      <c r="B151" t="s">
        <v>176</v>
      </c>
    </row>
    <row r="152" spans="1:2" x14ac:dyDescent="0.2">
      <c r="A152">
        <v>3150500</v>
      </c>
      <c r="B152" t="s">
        <v>177</v>
      </c>
    </row>
    <row r="153" spans="1:2" x14ac:dyDescent="0.2">
      <c r="A153">
        <v>3150600</v>
      </c>
      <c r="B153" t="s">
        <v>178</v>
      </c>
    </row>
    <row r="154" spans="1:2" x14ac:dyDescent="0.2">
      <c r="A154">
        <v>3210000</v>
      </c>
      <c r="B154" t="s">
        <v>342</v>
      </c>
    </row>
    <row r="155" spans="1:2" x14ac:dyDescent="0.2">
      <c r="A155">
        <v>3310000</v>
      </c>
      <c r="B155" t="s">
        <v>343</v>
      </c>
    </row>
    <row r="156" spans="1:2" x14ac:dyDescent="0.2">
      <c r="A156">
        <v>3410000</v>
      </c>
      <c r="B156" t="s">
        <v>350</v>
      </c>
    </row>
    <row r="157" spans="1:2" x14ac:dyDescent="0.2">
      <c r="A157">
        <v>3430000</v>
      </c>
      <c r="B157" t="s">
        <v>179</v>
      </c>
    </row>
    <row r="158" spans="1:2" x14ac:dyDescent="0.2">
      <c r="A158">
        <v>3440000</v>
      </c>
      <c r="B158" t="s">
        <v>344</v>
      </c>
    </row>
    <row r="159" spans="1:2" x14ac:dyDescent="0.2">
      <c r="A159">
        <v>3450001</v>
      </c>
      <c r="B159" t="s">
        <v>180</v>
      </c>
    </row>
    <row r="160" spans="1:2" x14ac:dyDescent="0.2">
      <c r="A160">
        <v>3450003</v>
      </c>
      <c r="B160" t="s">
        <v>345</v>
      </c>
    </row>
    <row r="161" spans="1:2" x14ac:dyDescent="0.2">
      <c r="A161">
        <v>3510000</v>
      </c>
      <c r="B161" t="s">
        <v>346</v>
      </c>
    </row>
    <row r="162" spans="1:2" x14ac:dyDescent="0.2">
      <c r="A162">
        <v>3510001</v>
      </c>
      <c r="B162" t="s">
        <v>181</v>
      </c>
    </row>
    <row r="163" spans="1:2" x14ac:dyDescent="0.2">
      <c r="A163">
        <v>3510002</v>
      </c>
      <c r="B163" t="s">
        <v>347</v>
      </c>
    </row>
    <row r="164" spans="1:2" x14ac:dyDescent="0.2">
      <c r="A164">
        <v>3510003</v>
      </c>
      <c r="B164" t="s">
        <v>348</v>
      </c>
    </row>
    <row r="165" spans="1:2" x14ac:dyDescent="0.2">
      <c r="A165">
        <v>3510004</v>
      </c>
      <c r="B165" t="s">
        <v>182</v>
      </c>
    </row>
    <row r="166" spans="1:2" x14ac:dyDescent="0.2">
      <c r="A166">
        <v>3510005</v>
      </c>
      <c r="B166" t="s">
        <v>183</v>
      </c>
    </row>
    <row r="167" spans="1:2" x14ac:dyDescent="0.2">
      <c r="A167">
        <v>3510006</v>
      </c>
      <c r="B167" t="s">
        <v>184</v>
      </c>
    </row>
    <row r="168" spans="1:2" x14ac:dyDescent="0.2">
      <c r="A168">
        <v>3510007</v>
      </c>
      <c r="B168" t="s">
        <v>185</v>
      </c>
    </row>
    <row r="169" spans="1:2" x14ac:dyDescent="0.2">
      <c r="A169">
        <v>3510008</v>
      </c>
      <c r="B169" t="s">
        <v>349</v>
      </c>
    </row>
    <row r="170" spans="1:2" x14ac:dyDescent="0.2">
      <c r="A170">
        <v>3510100</v>
      </c>
      <c r="B170" t="s">
        <v>186</v>
      </c>
    </row>
    <row r="171" spans="1:2" x14ac:dyDescent="0.2">
      <c r="A171">
        <v>3610000</v>
      </c>
      <c r="B171" t="s">
        <v>351</v>
      </c>
    </row>
    <row r="172" spans="1:2" x14ac:dyDescent="0.2">
      <c r="A172">
        <v>3620000</v>
      </c>
      <c r="B172" t="s">
        <v>199</v>
      </c>
    </row>
    <row r="173" spans="1:2" x14ac:dyDescent="0.2">
      <c r="A173">
        <v>3630100</v>
      </c>
      <c r="B173" t="s">
        <v>200</v>
      </c>
    </row>
    <row r="174" spans="1:2" x14ac:dyDescent="0.2">
      <c r="A174">
        <v>3630200</v>
      </c>
      <c r="B174" t="s">
        <v>201</v>
      </c>
    </row>
    <row r="175" spans="1:2" x14ac:dyDescent="0.2">
      <c r="A175">
        <v>3630300</v>
      </c>
      <c r="B175" t="s">
        <v>352</v>
      </c>
    </row>
    <row r="176" spans="1:2" x14ac:dyDescent="0.2">
      <c r="A176">
        <v>3630400</v>
      </c>
      <c r="B176" t="s">
        <v>202</v>
      </c>
    </row>
    <row r="177" spans="1:2" x14ac:dyDescent="0.2">
      <c r="A177">
        <v>3630500</v>
      </c>
      <c r="B177" t="s">
        <v>203</v>
      </c>
    </row>
    <row r="178" spans="1:2" x14ac:dyDescent="0.2">
      <c r="A178">
        <v>3630510</v>
      </c>
      <c r="B178" t="s">
        <v>353</v>
      </c>
    </row>
    <row r="179" spans="1:2" x14ac:dyDescent="0.2">
      <c r="A179">
        <v>3630600</v>
      </c>
      <c r="B179" t="s">
        <v>354</v>
      </c>
    </row>
    <row r="180" spans="1:2" x14ac:dyDescent="0.2">
      <c r="A180">
        <v>3630700</v>
      </c>
      <c r="B180" t="s">
        <v>204</v>
      </c>
    </row>
    <row r="181" spans="1:2" x14ac:dyDescent="0.2">
      <c r="A181">
        <v>3630800</v>
      </c>
      <c r="B181" t="s">
        <v>205</v>
      </c>
    </row>
    <row r="182" spans="1:2" x14ac:dyDescent="0.2">
      <c r="A182">
        <v>3630900</v>
      </c>
      <c r="B182" t="s">
        <v>355</v>
      </c>
    </row>
    <row r="183" spans="1:2" x14ac:dyDescent="0.2">
      <c r="A183">
        <v>3631000</v>
      </c>
      <c r="B183" t="s">
        <v>356</v>
      </c>
    </row>
    <row r="184" spans="1:2" x14ac:dyDescent="0.2">
      <c r="A184">
        <v>3640000</v>
      </c>
      <c r="B184" t="s">
        <v>187</v>
      </c>
    </row>
    <row r="185" spans="1:2" x14ac:dyDescent="0.2">
      <c r="A185">
        <v>3660000</v>
      </c>
      <c r="B185" t="s">
        <v>357</v>
      </c>
    </row>
    <row r="186" spans="1:2" x14ac:dyDescent="0.2">
      <c r="A186">
        <v>3660001</v>
      </c>
      <c r="B186" t="s">
        <v>206</v>
      </c>
    </row>
    <row r="187" spans="1:2" x14ac:dyDescent="0.2">
      <c r="A187">
        <v>3660002</v>
      </c>
      <c r="B187" t="s">
        <v>207</v>
      </c>
    </row>
    <row r="188" spans="1:2" x14ac:dyDescent="0.2">
      <c r="A188">
        <v>3660003</v>
      </c>
      <c r="B188" t="s">
        <v>208</v>
      </c>
    </row>
    <row r="189" spans="1:2" x14ac:dyDescent="0.2">
      <c r="A189">
        <v>3660004</v>
      </c>
      <c r="B189" t="s">
        <v>209</v>
      </c>
    </row>
    <row r="190" spans="1:2" x14ac:dyDescent="0.2">
      <c r="A190">
        <v>3660005</v>
      </c>
      <c r="B190" t="s">
        <v>210</v>
      </c>
    </row>
    <row r="191" spans="1:2" x14ac:dyDescent="0.2">
      <c r="A191">
        <v>4110200</v>
      </c>
      <c r="B191" t="s">
        <v>189</v>
      </c>
    </row>
    <row r="192" spans="1:2" x14ac:dyDescent="0.2">
      <c r="A192">
        <v>4140100</v>
      </c>
      <c r="B192" t="s">
        <v>190</v>
      </c>
    </row>
    <row r="193" spans="1:2" x14ac:dyDescent="0.2">
      <c r="A193">
        <v>4140110</v>
      </c>
      <c r="B193" t="s">
        <v>191</v>
      </c>
    </row>
    <row r="194" spans="1:2" x14ac:dyDescent="0.2">
      <c r="A194">
        <v>4140200</v>
      </c>
      <c r="B194" t="s">
        <v>192</v>
      </c>
    </row>
    <row r="195" spans="1:2" x14ac:dyDescent="0.2">
      <c r="A195">
        <v>4140300</v>
      </c>
      <c r="B195" t="s">
        <v>193</v>
      </c>
    </row>
    <row r="196" spans="1:2" x14ac:dyDescent="0.2">
      <c r="A196">
        <v>4140400</v>
      </c>
      <c r="B196" t="s">
        <v>194</v>
      </c>
    </row>
    <row r="197" spans="1:2" x14ac:dyDescent="0.2">
      <c r="A197">
        <v>4140500</v>
      </c>
      <c r="B197" t="s">
        <v>195</v>
      </c>
    </row>
    <row r="198" spans="1:2" x14ac:dyDescent="0.2">
      <c r="A198">
        <v>4140512</v>
      </c>
      <c r="B198" t="s">
        <v>196</v>
      </c>
    </row>
    <row r="199" spans="1:2" x14ac:dyDescent="0.2">
      <c r="A199">
        <v>4140600</v>
      </c>
      <c r="B199" t="s">
        <v>197</v>
      </c>
    </row>
    <row r="200" spans="1:2" x14ac:dyDescent="0.2">
      <c r="A200">
        <v>4210000</v>
      </c>
      <c r="B200" t="s">
        <v>211</v>
      </c>
    </row>
    <row r="201" spans="1:2" x14ac:dyDescent="0.2">
      <c r="A201">
        <v>5110200</v>
      </c>
      <c r="B201" t="s">
        <v>370</v>
      </c>
    </row>
    <row r="202" spans="1:2" x14ac:dyDescent="0.2">
      <c r="A202">
        <v>5110202</v>
      </c>
      <c r="B202" t="s">
        <v>282</v>
      </c>
    </row>
    <row r="203" spans="1:2" x14ac:dyDescent="0.2">
      <c r="A203">
        <v>5110204</v>
      </c>
      <c r="B203" t="s">
        <v>255</v>
      </c>
    </row>
    <row r="204" spans="1:2" x14ac:dyDescent="0.2">
      <c r="A204">
        <v>5110800</v>
      </c>
      <c r="B204" t="s">
        <v>287</v>
      </c>
    </row>
    <row r="205" spans="1:2" x14ac:dyDescent="0.2">
      <c r="A205">
        <v>5111000</v>
      </c>
      <c r="B205" t="s">
        <v>405</v>
      </c>
    </row>
    <row r="206" spans="1:2" x14ac:dyDescent="0.2">
      <c r="A206">
        <v>5111200</v>
      </c>
      <c r="B206" t="s">
        <v>288</v>
      </c>
    </row>
    <row r="207" spans="1:2" x14ac:dyDescent="0.2">
      <c r="A207">
        <v>5111210</v>
      </c>
      <c r="B207" t="s">
        <v>256</v>
      </c>
    </row>
    <row r="208" spans="1:2" x14ac:dyDescent="0.2">
      <c r="A208">
        <v>5111300</v>
      </c>
      <c r="B208" t="s">
        <v>289</v>
      </c>
    </row>
    <row r="209" spans="1:2" x14ac:dyDescent="0.2">
      <c r="A209">
        <v>5210100</v>
      </c>
      <c r="B209" t="s">
        <v>283</v>
      </c>
    </row>
    <row r="210" spans="1:2" x14ac:dyDescent="0.2">
      <c r="A210">
        <v>5210200</v>
      </c>
      <c r="B210" t="s">
        <v>284</v>
      </c>
    </row>
    <row r="211" spans="1:2" x14ac:dyDescent="0.2">
      <c r="A211">
        <v>5230000</v>
      </c>
      <c r="B211" t="s">
        <v>285</v>
      </c>
    </row>
    <row r="212" spans="1:2" x14ac:dyDescent="0.2">
      <c r="A212">
        <v>5320100</v>
      </c>
      <c r="B212" t="s">
        <v>302</v>
      </c>
    </row>
    <row r="213" spans="1:2" x14ac:dyDescent="0.2">
      <c r="A213">
        <v>5370100</v>
      </c>
      <c r="B213" t="s">
        <v>257</v>
      </c>
    </row>
    <row r="214" spans="1:2" x14ac:dyDescent="0.2">
      <c r="A214">
        <v>5370110</v>
      </c>
      <c r="B214" t="s">
        <v>258</v>
      </c>
    </row>
    <row r="215" spans="1:2" x14ac:dyDescent="0.2">
      <c r="A215">
        <v>5370120</v>
      </c>
      <c r="B215" t="s">
        <v>259</v>
      </c>
    </row>
    <row r="216" spans="1:2" x14ac:dyDescent="0.2">
      <c r="A216">
        <v>5370130</v>
      </c>
      <c r="B216" t="s">
        <v>260</v>
      </c>
    </row>
    <row r="217" spans="1:2" x14ac:dyDescent="0.2">
      <c r="A217">
        <v>5370140</v>
      </c>
      <c r="B217" t="s">
        <v>261</v>
      </c>
    </row>
    <row r="218" spans="1:2" x14ac:dyDescent="0.2">
      <c r="A218">
        <v>5370200</v>
      </c>
      <c r="B218" t="s">
        <v>262</v>
      </c>
    </row>
    <row r="219" spans="1:2" x14ac:dyDescent="0.2">
      <c r="A219">
        <v>5370400</v>
      </c>
      <c r="B219" t="s">
        <v>263</v>
      </c>
    </row>
    <row r="220" spans="1:2" x14ac:dyDescent="0.2">
      <c r="A220">
        <v>5380200</v>
      </c>
      <c r="B220" t="s">
        <v>264</v>
      </c>
    </row>
    <row r="221" spans="1:2" x14ac:dyDescent="0.2">
      <c r="A221">
        <v>5420100</v>
      </c>
      <c r="B221" t="s">
        <v>276</v>
      </c>
    </row>
    <row r="222" spans="1:2" x14ac:dyDescent="0.2">
      <c r="A222">
        <v>5420200</v>
      </c>
      <c r="B222" t="s">
        <v>277</v>
      </c>
    </row>
    <row r="223" spans="1:2" x14ac:dyDescent="0.2">
      <c r="A223">
        <v>5470100</v>
      </c>
      <c r="B223" t="s">
        <v>303</v>
      </c>
    </row>
    <row r="224" spans="1:2" x14ac:dyDescent="0.2">
      <c r="A224">
        <v>5470200</v>
      </c>
      <c r="B224" t="s">
        <v>304</v>
      </c>
    </row>
    <row r="225" spans="1:2" x14ac:dyDescent="0.2">
      <c r="A225">
        <v>5480000</v>
      </c>
      <c r="B225" t="s">
        <v>278</v>
      </c>
    </row>
    <row r="226" spans="1:2" x14ac:dyDescent="0.2">
      <c r="A226">
        <v>5490100</v>
      </c>
      <c r="B226" t="s">
        <v>279</v>
      </c>
    </row>
    <row r="227" spans="1:2" x14ac:dyDescent="0.2">
      <c r="A227">
        <v>5510200</v>
      </c>
      <c r="B227" t="s">
        <v>280</v>
      </c>
    </row>
    <row r="228" spans="1:2" x14ac:dyDescent="0.2">
      <c r="A228">
        <v>5510210</v>
      </c>
      <c r="B228" t="s">
        <v>280</v>
      </c>
    </row>
    <row r="229" spans="1:2" x14ac:dyDescent="0.2">
      <c r="A229">
        <v>5520200</v>
      </c>
      <c r="B229" t="s">
        <v>265</v>
      </c>
    </row>
    <row r="230" spans="1:2" x14ac:dyDescent="0.2">
      <c r="A230">
        <v>5520400</v>
      </c>
      <c r="B230" t="s">
        <v>266</v>
      </c>
    </row>
    <row r="231" spans="1:2" x14ac:dyDescent="0.2">
      <c r="A231">
        <v>5530400</v>
      </c>
      <c r="B231" t="s">
        <v>243</v>
      </c>
    </row>
    <row r="232" spans="1:2" x14ac:dyDescent="0.2">
      <c r="A232">
        <v>5540000</v>
      </c>
      <c r="B232" t="s">
        <v>281</v>
      </c>
    </row>
    <row r="233" spans="1:2" x14ac:dyDescent="0.2">
      <c r="A233">
        <v>5540300</v>
      </c>
      <c r="B233" t="s">
        <v>267</v>
      </c>
    </row>
    <row r="234" spans="1:2" x14ac:dyDescent="0.2">
      <c r="A234">
        <v>5710000</v>
      </c>
      <c r="B234" t="s">
        <v>268</v>
      </c>
    </row>
    <row r="235" spans="1:2" x14ac:dyDescent="0.2">
      <c r="A235">
        <v>5710010</v>
      </c>
      <c r="B235" t="s">
        <v>305</v>
      </c>
    </row>
    <row r="236" spans="1:2" x14ac:dyDescent="0.2">
      <c r="A236">
        <v>5710201</v>
      </c>
      <c r="B236" t="s">
        <v>367</v>
      </c>
    </row>
    <row r="237" spans="1:2" x14ac:dyDescent="0.2">
      <c r="A237">
        <v>5710600</v>
      </c>
      <c r="B237" t="s">
        <v>269</v>
      </c>
    </row>
    <row r="238" spans="1:2" x14ac:dyDescent="0.2">
      <c r="A238">
        <v>5710601</v>
      </c>
      <c r="B238" t="s">
        <v>270</v>
      </c>
    </row>
    <row r="239" spans="1:2" x14ac:dyDescent="0.2">
      <c r="A239">
        <v>5710603</v>
      </c>
      <c r="B239" t="s">
        <v>271</v>
      </c>
    </row>
    <row r="240" spans="1:2" x14ac:dyDescent="0.2">
      <c r="A240">
        <v>5710606</v>
      </c>
      <c r="B240" t="s">
        <v>368</v>
      </c>
    </row>
    <row r="241" spans="1:2" x14ac:dyDescent="0.2">
      <c r="A241">
        <v>5710607</v>
      </c>
      <c r="B241" t="s">
        <v>369</v>
      </c>
    </row>
    <row r="242" spans="1:2" x14ac:dyDescent="0.2">
      <c r="A242">
        <v>5710607</v>
      </c>
      <c r="B242" t="s">
        <v>272</v>
      </c>
    </row>
    <row r="243" spans="1:2" x14ac:dyDescent="0.2">
      <c r="A243">
        <v>5730108</v>
      </c>
      <c r="B243" t="s">
        <v>296</v>
      </c>
    </row>
    <row r="244" spans="1:2" x14ac:dyDescent="0.2">
      <c r="A244">
        <v>5750000</v>
      </c>
      <c r="B244" t="s">
        <v>273</v>
      </c>
    </row>
    <row r="245" spans="1:2" x14ac:dyDescent="0.2">
      <c r="A245">
        <v>5750000</v>
      </c>
      <c r="B245" t="s">
        <v>273</v>
      </c>
    </row>
    <row r="246" spans="1:2" x14ac:dyDescent="0.2">
      <c r="A246">
        <v>5750202</v>
      </c>
      <c r="B246" t="s">
        <v>274</v>
      </c>
    </row>
    <row r="247" spans="1:2" x14ac:dyDescent="0.2">
      <c r="A247">
        <v>5750202</v>
      </c>
      <c r="B247" t="s">
        <v>274</v>
      </c>
    </row>
    <row r="248" spans="1:2" x14ac:dyDescent="0.2">
      <c r="A248">
        <v>6110000</v>
      </c>
      <c r="B248" t="s">
        <v>298</v>
      </c>
    </row>
    <row r="249" spans="1:2" x14ac:dyDescent="0.2">
      <c r="A249">
        <v>6120000</v>
      </c>
      <c r="B249" t="s">
        <v>299</v>
      </c>
    </row>
    <row r="250" spans="1:2" x14ac:dyDescent="0.2">
      <c r="A250">
        <v>6260000</v>
      </c>
      <c r="B250" t="s">
        <v>371</v>
      </c>
    </row>
    <row r="251" spans="1:2" x14ac:dyDescent="0.2">
      <c r="A251" t="s">
        <v>124</v>
      </c>
    </row>
    <row r="252" spans="1:2" x14ac:dyDescent="0.2">
      <c r="A252" t="s">
        <v>137</v>
      </c>
    </row>
    <row r="253" spans="1:2" x14ac:dyDescent="0.2">
      <c r="A253" t="s">
        <v>144</v>
      </c>
    </row>
    <row r="254" spans="1:2" x14ac:dyDescent="0.2">
      <c r="A254" t="s">
        <v>148</v>
      </c>
    </row>
    <row r="255" spans="1:2" x14ac:dyDescent="0.2">
      <c r="A255" t="s">
        <v>153</v>
      </c>
    </row>
    <row r="256" spans="1:2" x14ac:dyDescent="0.2">
      <c r="A256" t="s">
        <v>188</v>
      </c>
    </row>
    <row r="257" spans="1:2" x14ac:dyDescent="0.2">
      <c r="A257" t="s">
        <v>198</v>
      </c>
    </row>
    <row r="258" spans="1:2" x14ac:dyDescent="0.2">
      <c r="A258" t="s">
        <v>229</v>
      </c>
    </row>
    <row r="259" spans="1:2" x14ac:dyDescent="0.2">
      <c r="A259" t="s">
        <v>230</v>
      </c>
    </row>
    <row r="260" spans="1:2" x14ac:dyDescent="0.2">
      <c r="A260" t="s">
        <v>248</v>
      </c>
    </row>
    <row r="261" spans="1:2" x14ac:dyDescent="0.2">
      <c r="A261" t="s">
        <v>249</v>
      </c>
    </row>
    <row r="262" spans="1:2" x14ac:dyDescent="0.2">
      <c r="A262" t="s">
        <v>254</v>
      </c>
    </row>
    <row r="263" spans="1:2" x14ac:dyDescent="0.2">
      <c r="A263" t="s">
        <v>275</v>
      </c>
    </row>
    <row r="264" spans="1:2" x14ac:dyDescent="0.2">
      <c r="A264" t="s">
        <v>286</v>
      </c>
    </row>
    <row r="265" spans="1:2" x14ac:dyDescent="0.2">
      <c r="A265" t="s">
        <v>290</v>
      </c>
    </row>
    <row r="266" spans="1:2" x14ac:dyDescent="0.2">
      <c r="A266" t="s">
        <v>297</v>
      </c>
    </row>
    <row r="267" spans="1:2" x14ac:dyDescent="0.2">
      <c r="A267" t="s">
        <v>300</v>
      </c>
    </row>
    <row r="268" spans="1:2" x14ac:dyDescent="0.2">
      <c r="A268">
        <v>1140506</v>
      </c>
      <c r="B268" t="s">
        <v>590</v>
      </c>
    </row>
  </sheetData>
  <sortState ref="A1:B370">
    <sortCondition ref="A1:A370"/>
  </sortState>
  <customSheetViews>
    <customSheetView guid="{DDB149D1-98B3-4233-B23A-7A407F4FB8C1}" state="hidden" topLeftCell="A32">
      <selection activeCell="B36" sqref="B36"/>
      <pageMargins left="0.7" right="0.7" top="0.78740157499999996" bottom="0.78740157499999996" header="0.3" footer="0.3"/>
      <pageSetup paperSize="9" orientation="portrait" verticalDpi="0" r:id="rId1"/>
    </customSheetView>
  </customSheetViews>
  <pageMargins left="0.7" right="0.7" top="0.78740157499999996" bottom="0.78740157499999996" header="0.3" footer="0.3"/>
  <pageSetup paperSize="9" orientation="portrait" verticalDpi="0"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6</vt:i4>
      </vt:variant>
      <vt:variant>
        <vt:lpstr>Benannte Bereiche</vt:lpstr>
      </vt:variant>
      <vt:variant>
        <vt:i4>3</vt:i4>
      </vt:variant>
    </vt:vector>
  </HeadingPairs>
  <TitlesOfParts>
    <vt:vector size="9" baseType="lpstr">
      <vt:lpstr>Gesamt</vt:lpstr>
      <vt:lpstr>Kat 1</vt:lpstr>
      <vt:lpstr>Kat 2</vt:lpstr>
      <vt:lpstr>Kat 3</vt:lpstr>
      <vt:lpstr>Einzahlungen</vt:lpstr>
      <vt:lpstr>Produkte</vt:lpstr>
      <vt:lpstr>'Kat 1'!Drucktitel</vt:lpstr>
      <vt:lpstr>'Kat 2'!Drucktitel</vt:lpstr>
      <vt:lpstr>'Kat 3'!Drucktitel</vt:lpstr>
    </vt:vector>
  </TitlesOfParts>
  <Company>Hansestadt Greifswald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Volkmann, Robert</dc:creator>
  <cp:lastModifiedBy>Puhl, Tom</cp:lastModifiedBy>
  <cp:lastPrinted>2019-10-30T09:53:08Z</cp:lastPrinted>
  <dcterms:created xsi:type="dcterms:W3CDTF">2011-08-30T11:39:33Z</dcterms:created>
  <dcterms:modified xsi:type="dcterms:W3CDTF">2022-02-24T12:50:54Z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NewReviewCycle">
    <vt:lpwstr/>
  </property>
</Properties>
</file>